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1 квартал" sheetId="1" r:id="rId1"/>
    <sheet name="Перечень 2013" sheetId="2" r:id="rId2"/>
    <sheet name="Лист1" sheetId="3" r:id="rId3"/>
  </sheets>
  <definedNames>
    <definedName name="_xlnm.Print_Titles" localSheetId="0">'1 квартал'!$5:$5</definedName>
    <definedName name="_xlnm.Print_Titles" localSheetId="2">'Лист1'!$4:$5</definedName>
    <definedName name="_xlnm.Print_Area" localSheetId="0">'1 квартал'!$A$1:$H$341</definedName>
    <definedName name="_xlnm.Print_Area" localSheetId="1">'Перечень 2013'!$A$1:$J$301</definedName>
  </definedNames>
  <calcPr fullCalcOnLoad="1"/>
</workbook>
</file>

<file path=xl/sharedStrings.xml><?xml version="1.0" encoding="utf-8"?>
<sst xmlns="http://schemas.openxmlformats.org/spreadsheetml/2006/main" count="897" uniqueCount="180">
  <si>
    <t xml:space="preserve">Информация </t>
  </si>
  <si>
    <t>о ходе реализации республиканских целевых программ</t>
  </si>
  <si>
    <t>тыс. рублей</t>
  </si>
  <si>
    <t xml:space="preserve">Финанси-рование                                        </t>
  </si>
  <si>
    <t>%                       финан-я к лимиту</t>
  </si>
  <si>
    <t>Выполнение</t>
  </si>
  <si>
    <t>%                       выполне-ния к лимиту</t>
  </si>
  <si>
    <t>Финанси-рование                                                       2007 года</t>
  </si>
  <si>
    <t>ВСЕГО</t>
  </si>
  <si>
    <t>республиканский бюджет</t>
  </si>
  <si>
    <t>местные бюджеты</t>
  </si>
  <si>
    <t>Здравоохранение</t>
  </si>
  <si>
    <t>всего</t>
  </si>
  <si>
    <t>Социальная защита</t>
  </si>
  <si>
    <t>Культура</t>
  </si>
  <si>
    <t>Правоохранительная деятельность</t>
  </si>
  <si>
    <t>Образование</t>
  </si>
  <si>
    <t>Сельское хозяйство</t>
  </si>
  <si>
    <t>Охрана окружающей среды</t>
  </si>
  <si>
    <t xml:space="preserve">в том числе подпрограммы: </t>
  </si>
  <si>
    <t>"Обеспечение жильем молодых семей"</t>
  </si>
  <si>
    <t>Перечень</t>
  </si>
  <si>
    <t>Промышленность, энергетика, строительство</t>
  </si>
  <si>
    <t>Другие</t>
  </si>
  <si>
    <t>40. Республиканская программа развития промышленности строительных материалов на 2004-2010 годы</t>
  </si>
  <si>
    <t>44. "Развитие инвестиционной деятельности в Республике Северная Осетия-Алания на 2009-2013 годы"</t>
  </si>
  <si>
    <t>49. "Поддержка и развитие малого, среднего предпринимательства в Республике Северная Осетия-Алания на 2009-2012 годы"</t>
  </si>
  <si>
    <t xml:space="preserve"> </t>
  </si>
  <si>
    <t>"Стимулирование программ развития жилищного строительства муниципальных образований Республики Северная Осетия-Алания"</t>
  </si>
  <si>
    <t>1."Развитие здравоохранения Республики Северная Осетия-Алания на 2012-2014 годы"</t>
  </si>
  <si>
    <t>"Выполнение функций республиканским бюджетным учреждением образования, в том числе по оказанию государственных услуг и выполнению государственных работ в соответствии с государственным заданием"</t>
  </si>
  <si>
    <t xml:space="preserve"> "Выполнение функций республиканскими учрежде-ниями здравоохранения, в том числе по оказанию государственных услуг и работ в соответствии с установленным государственным заданием"</t>
  </si>
  <si>
    <t>"Совершенствование подготовки кадров"</t>
  </si>
  <si>
    <t>"Предупреждение и борьба с социально значимыми заболеваниями"</t>
  </si>
  <si>
    <t>"Оказание высокотехнологической медицинской помощи"</t>
  </si>
  <si>
    <t>2. "Развитие и совершенствование службы медицины катастроф Республики Северная Осетия - Алания" на 2009-2012 годы</t>
  </si>
  <si>
    <t>3. "Профилактика  внутрибольничных инфекций" на 2009-2013 годы</t>
  </si>
  <si>
    <t>Национальная политика</t>
  </si>
  <si>
    <t>Молодежная политика, физическая культура и спорт</t>
  </si>
  <si>
    <t>42. Республиканская целевая программа по реализации Федеральной целевой  программы "Юг России (2008-2013 годы)" в 2009-2013 годах</t>
  </si>
  <si>
    <t>ьооролрол</t>
  </si>
  <si>
    <t xml:space="preserve">Лимит (план)                           на 2013 год                    </t>
  </si>
  <si>
    <t>4. Республиканская целевая программа по профилактике бешенства на 2012-2014 годы</t>
  </si>
  <si>
    <t>Финансирование в I квартале 2012 года</t>
  </si>
  <si>
    <t>% финан-я в I кв. 2013 года к финан-ю в I кв. 2012 года</t>
  </si>
  <si>
    <t xml:space="preserve">5. "Развитие вольной борьбы в Республике Северная Осетия-Алания" на 2012-2016 годы </t>
  </si>
  <si>
    <t xml:space="preserve">6. "Развитие футбола в Республике Северная Осетия-Алания" на 2010-2015 годы </t>
  </si>
  <si>
    <t>7. "Молодежь Осетии" на 2011-2014 годы</t>
  </si>
  <si>
    <t>8."Развитие сети плоскостных спортивных сооружений в Республике Северная Осетия-Алания" на 2012-2015 годы</t>
  </si>
  <si>
    <t>9. "Допризывная подготовка молодежи Республики Северная Осетия-Алания к военной службе" на 2013 – 2015 годы</t>
  </si>
  <si>
    <t>10. "Улучшение условий и охраны труда" на 2010-2013 годы</t>
  </si>
  <si>
    <t>11."Информатизация системы социальной защиты населения Республики Северная Осетия-Алания на 2013-2015 годы"</t>
  </si>
  <si>
    <t>12."Социальная поддержка инвалидов в Республике Северная Осетия – Алания" на 2012 - 2014 годы</t>
  </si>
  <si>
    <t>13."Старшее поколение Республики Северная Осетия-Алания на 2011-2013 годы"</t>
  </si>
  <si>
    <t>14."Доступная среда в Республике Северная Осетия-Алания" на 2012-2014 годы</t>
  </si>
  <si>
    <t>15. "Сохраность и ремонт военно-мемориальных объектов в Республике Северная Осетия-Алания" на 2012-2016 годы</t>
  </si>
  <si>
    <t>16. "Сохранение и развитие культуры Республики Северная Осетия-Алания" на 2012-2014 годы</t>
  </si>
  <si>
    <t>17. "Сохранение объектов культурного наследия Республики Северная Осетия - Алания на 2009-2014 годы"</t>
  </si>
  <si>
    <t>18. "Развитие и поддержка кинематографии в Республике Северная Осетия-Алания (2012-2014 годы)"</t>
  </si>
  <si>
    <t>19."Развитие народных художественных промыслов Республики Северная Осетия-Алания (2012-2015 годы)"</t>
  </si>
  <si>
    <t>20. "Повышение безопасности дорожного движения в 2007-2012 годах"</t>
  </si>
  <si>
    <t>21."Республиканская целевая программа комплексных мер по усилению борьбы с преступностью на территории Республики Северная Осетия-Алания" на 2009-2012 годы</t>
  </si>
  <si>
    <t>22."Комплексные меры противодействия злоупотреблению наркотиками и их незаконному обороту на 2012-2014 годы"</t>
  </si>
  <si>
    <t>23. "Республиканская целевая программа по противодействию экстремистским проявлениям в Республике Северная Осетия-Алания на 2011-2013 годы"</t>
  </si>
  <si>
    <t>24."Повышение безопасности дорожного движения в Республике Северная Осетия-Алания с использованием автоматизированных систем в 2012-2015 годах"</t>
  </si>
  <si>
    <t>25. Республиканская программа развития межнациональных отношений в Республике Северная Осетия-Алания на 2013 – 2014 годы</t>
  </si>
  <si>
    <t>26. "Государственная поддержка казачьих обществ Республики Северная Осетия-Алания на 2013 - 2015 годы"</t>
  </si>
  <si>
    <t>27. "Одаренные дети" на 2012-2014 годы</t>
  </si>
  <si>
    <t>28. "Комплексное научное осетиноведение: фундаментальные и прикладные исследования" на 2011 - 2013 годы</t>
  </si>
  <si>
    <t>29. "Современная школа" на 2011-2015 годы</t>
  </si>
  <si>
    <t>30."Осетинский язык" на 2013-2015 годы</t>
  </si>
  <si>
    <t>31. "Школьное питание в Республике Северная Осетия-Алания" на 2011-2015 годы</t>
  </si>
  <si>
    <t>32. Республиканская целевая программа развития дошкольного образования Республики Северная Осетия-Алания на 2011-2015 годы</t>
  </si>
  <si>
    <t xml:space="preserve">"Стимулирование развития жилищного строительства на территории Республики Северная Осетия-Алания  в 2011-2015 годах" </t>
  </si>
  <si>
    <t>44.  "Схема и программа развития электроэнергетики в Республике Северная Осетия-Алания" на 2012-2016 годы</t>
  </si>
  <si>
    <t>"Пожарная безопасность" на 2013-2017 годы</t>
  </si>
  <si>
    <t>35. "Создание системы кадастра недвижимости" (2006-2012 годы)</t>
  </si>
  <si>
    <t>36. Республиканская целевая программа развития молочного скотоводства и увеличение производства молока в Республике Северная Осетия-Алания на 2009-2012 годы</t>
  </si>
  <si>
    <t>38. "Развитие мясного скотоводства в Республике Северная Осетия-Алания на 2011-2012 годы"</t>
  </si>
  <si>
    <t>39. "Развитие лесного хозяйства Республики Северная Осетия-Алания на 2012-2020 годы"</t>
  </si>
  <si>
    <t>43. "Перепрофилирование личных подсобных и крестьянских (фермерских) хозяйств, занимающихся выращиванием свиней, на разведение альтернативных видов животных на 2011-2012 годы"</t>
  </si>
  <si>
    <t>44. Региональная целевая программа по обеспечению безопасности гидротехнических сооружений на территории Республики Северная Осетия-Алания в 2010-2012 годах</t>
  </si>
  <si>
    <t xml:space="preserve"> республиканских целевых программ в Республике Северная Осетия-Алания </t>
  </si>
  <si>
    <t>на 2013 год</t>
  </si>
  <si>
    <t>33."Развитие профессионального образования Республики Северная Осетия-Алания" на 2013-2015 годы</t>
  </si>
  <si>
    <t xml:space="preserve">34. "Развитие рыбного хозяйства в Республике Северная Осетия-Алания на 2013-2015 годы" </t>
  </si>
  <si>
    <t>35. "Сохранение и восстановление плодородия почв земель сельскохозяйственного назначения и агроландшафтов Республики Северная Осетия-Алания на 2011-2015 годы"</t>
  </si>
  <si>
    <t>36. "Создание системы кадастра недвижимости" (2006-2012 годы)</t>
  </si>
  <si>
    <t>37. Республиканская целевая программа развития молочного скотоводства и увеличение производства молока в Республике Северная Осетия-Алания на 2009-2012 годы</t>
  </si>
  <si>
    <t>38. "Развитие семеноводства на 2011-2015 годы"</t>
  </si>
  <si>
    <t>39. "Развитие мясного скотоводства в Республике Северная Осетия-Алания на 2011-2012 годы"</t>
  </si>
  <si>
    <t>40. "Развитие лесного хозяйства Республики Северная Осетия-Алания на 2012-2020 годы"</t>
  </si>
  <si>
    <t>41. "Развитие мелиорации сельскохозяйственных земель в Республике Северная Осетия-Алания на период до 2020 года"</t>
  </si>
  <si>
    <t>42. Развитие семейных животноводческих молочных ферм на базе крестьянских (фермерских) хозяйств на 2012-2014 годы</t>
  </si>
  <si>
    <t xml:space="preserve">43. Поддержка начинающих фермеров в Республике Северная Осетия-Алания на 2012-2014 годы </t>
  </si>
  <si>
    <t>44. "Перепрофилирование личных подсобных и крестьянских (фермерских) хозяйств, занимающихся выращиванием свиней, на разведение альтернативных видов животных на 2011-2012 годы"</t>
  </si>
  <si>
    <t>45. Региональная целевая программа по обеспечению безопасности гидротехнических сооружений на территории Республики Северная Осетия-Алания в 2010-2012 годах</t>
  </si>
  <si>
    <t>46. Региональная целевая программа изучения недр и воспроизводство минерально-сырьевой базы                                                               на территории Республики Северная Осетия-Алания на 2012-2014 годы</t>
  </si>
  <si>
    <t>47. Региональная целевая программа по обеспечению экологической безопасности Республики Северная Осетия-Алания на 2012-2014 годы</t>
  </si>
  <si>
    <t>48. "Комплексная система управления отходами и вторичными материальными ресурсами в республике Северная Осетия-Алания на 2011-2015 годы"</t>
  </si>
  <si>
    <t>49."Развитие водохозяйственного комплекса Республики Северная Осетия-Алания в 2013-2020 годах"</t>
  </si>
  <si>
    <t>50. "Республиканская целевая программа экологического благополучия Республики Северная Осетия-Алания на 2013-2017 годы"</t>
  </si>
  <si>
    <t>51. "Жилище" на 2011-2015 годы</t>
  </si>
  <si>
    <t xml:space="preserve">53."Ипотечное жилищное кредитование молодых учителей общеобразовательных учреждений в Республике Северная Осетия-Алания" на 2012-2015 годы </t>
  </si>
  <si>
    <t xml:space="preserve">54."Стимулирование развития жилищного строительства на территории Республики Северная Осетия-Алания  в 2011-2015 годах" </t>
  </si>
  <si>
    <t>55. Республиканская целевая программа по реализации Федеральной целевой  программы "Юг России (2008-2013 годы)" в 2009-2013 годах</t>
  </si>
  <si>
    <t>56."Энергосбережение и повышение эффективности в Республике Северная Осетия-Алания на 2010-2014 годы и на перспективу до 2020 года"</t>
  </si>
  <si>
    <t>58. "Градостроительное планирование развития территорий. Снижение административных барьеров в области строительства на территории Республики Северная Осетия-Алания в 2011-2015 годах"</t>
  </si>
  <si>
    <t>59."Поддержка социально-ориентированных некоммерческих организаций, не являющихся государственными, в Республике Северная Осетия-Алания (2012-2013 годы)"</t>
  </si>
  <si>
    <t>60. "Развитие архивного дела в Республике Северная Осетия-Алания" на 2012-2014 годы</t>
  </si>
  <si>
    <t>61. "Развитие туристско-рекреационного комплекса Республики Северная Осетия-Алания" на 2012-2018 годы</t>
  </si>
  <si>
    <t>62. "Развитие информационного общества в Республике Северная Осетия – Алания на 2012-2014 годы"</t>
  </si>
  <si>
    <t>63. "Патриотическое воспитание граждан в Республике Северная Осетия-Алания" на 2011-2015 годы</t>
  </si>
  <si>
    <t>64. "Пожарная безопасность" на 2013-2017 годы</t>
  </si>
  <si>
    <t>65. "Обеспечение безопасности людей на водных объектах на территории Республики Северная Осетия-Алания на 2013 – 2015 годы"</t>
  </si>
  <si>
    <t>52. 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годы"</t>
  </si>
  <si>
    <t>за I квартал 2013 года</t>
  </si>
  <si>
    <t>"Лекарственное обеспечение льготных категорий граждан"</t>
  </si>
  <si>
    <t>"Обеспечение жителей Республики Северная Осетия-Алания реабилитационной медицинской помощью  после стационарного лечения"</t>
  </si>
  <si>
    <t>«Межбюджетные трансферты, направленные Фонду обязательного медицинского страхования на реализацию Территориальной программы государственных гарантий оказания гражданам Российской Федерации бесплатной медицинской помощи"</t>
  </si>
  <si>
    <t>2. "Профилактика  внутрибольничных инфекций" на 2009-2013 годы</t>
  </si>
  <si>
    <t>3. Республиканская целевая программа по профилактике бешенства на 2012-2014 годы</t>
  </si>
  <si>
    <t xml:space="preserve">4. "Развитие вольной борьбы в Республике Северная Осетия-Алания" на 2012-2016 годы </t>
  </si>
  <si>
    <t xml:space="preserve">5. "Развитие футбола в Республике Северная Осетия-Алания" на 2010-2015 годы </t>
  </si>
  <si>
    <t>6. "Молодежь Осетии" на 2011-2014 годы</t>
  </si>
  <si>
    <t>7."Развитие сети плоскостных спортивных сооружений в Республике Северная Осетия-Алания" на 2012-2015 годы</t>
  </si>
  <si>
    <t>8. "Допризывная подготовка молодежи Республики Северная Осетия-Алания к военной службе" на 2013 – 2015 годы</t>
  </si>
  <si>
    <t>9. "Улучшение условий и охраны труда" на 2010-2013 годы</t>
  </si>
  <si>
    <t>10."Информатизация системы социальной защиты населения Республики Северная Осетия-Алания на 2013-2015 годы"</t>
  </si>
  <si>
    <t>11."Социальная поддержка инвалидов в Республике Северная Осетия – Алания" на 2012 - 2014 годы</t>
  </si>
  <si>
    <t>12."Старшее поколение Республики Северная Осетия-Алания на 2011-2013 годы"</t>
  </si>
  <si>
    <t>13."Доступная среда в Республике Северная Осетия-Алания" на 2012-2014 годы</t>
  </si>
  <si>
    <t>14. "Сохраность и ремонт военно-мемориальных объектов в Республике Северная Осетия-Алания" на 2012-2016 годы</t>
  </si>
  <si>
    <t>15. "Сохранение и развитие культуры Республики Северная Осетия-Алания" на 2012-2014 годы</t>
  </si>
  <si>
    <t>16. "Сохранение объектов культурного наследия Республики Северная Осетия - Алания на 2009-2014 годы"</t>
  </si>
  <si>
    <t>17. "Развитие и поддержка кинематографии в Республике Северная Осетия-Алания (2012-2014 годы)"</t>
  </si>
  <si>
    <t>18."Развитие народных художественных промыслов Республики Северная Осетия-Алания (2012-2015 годы)"</t>
  </si>
  <si>
    <t>19."Комплексные меры противодействия злоупотреблению наркотиками и их незаконному обороту на 2012-2014 годы"</t>
  </si>
  <si>
    <t>20. "Республиканская целевая программа по противодействию экстремистским проявлениям в Республике Северная Осетия-Алания на 2011-2013 годы"</t>
  </si>
  <si>
    <t>21."Повышение безопасности дорожного движения в Республике Северная Осетия-Алания с использованием автоматизированных систем в 2012-2015 годах"</t>
  </si>
  <si>
    <t>22. Республиканская программа развития межнациональных отношений в Республике Северная Осетия-Алания на 2013 – 2014 годы</t>
  </si>
  <si>
    <t>23. "Государственная поддержка казачьих обществ Республики Северная Осетия-Алания на 2013 - 2015 годы"</t>
  </si>
  <si>
    <t>24. "Одаренные дети" на 2012-2014 годы</t>
  </si>
  <si>
    <t>25. "Комплексное научное осетиноведение: фундаментальные и прикладные исследования" на 2011 - 2013 годы</t>
  </si>
  <si>
    <t>26. "Современная школа" на 2011-2015 годы</t>
  </si>
  <si>
    <t>27."Осетинский язык" на 2013-2015 годы</t>
  </si>
  <si>
    <t>28. "Школьное питание в Республике Северная Осетия-Алания" на 2011-2015 годы</t>
  </si>
  <si>
    <t>29. Республиканская целевая программа развития дошкольного образования Республики Северная Осетия-Алания на 2011-2015 годы</t>
  </si>
  <si>
    <t>30."Развитие профессионального образования в Республике Северная Осетия-Алания" на 2013-2015 годы</t>
  </si>
  <si>
    <t xml:space="preserve">31. "Развитие рыбного хозяйства в Республике Северная Осетия-Алания на 2013-2020 годы" </t>
  </si>
  <si>
    <t>32. "Сохранение и восстановление плодородия почв земель сельскохозяйственного назначения и агроландшафтов Республики Северная Осетия-Алания на 2011-2015 годы"</t>
  </si>
  <si>
    <t>33. "Развитие семеноводства на 2011-2015 годы"</t>
  </si>
  <si>
    <t>34. "Развитие мелиорации сельскохозяйственных земель в Республике Северная Осетия-Алания на период до 2020 года"</t>
  </si>
  <si>
    <t>35. Развитие семейных животноводческих молочных ферм на базе крестьянских (фермерских) хозяйств на 2012-2014 годы</t>
  </si>
  <si>
    <t xml:space="preserve">36. Поддержка начинающих фермеров в Республике Северная Осетия-Алания на 2012-2014 годы </t>
  </si>
  <si>
    <t>37. Региональная целевая программа изучения недр и воспроизводство минерально-сырьевой базы                                                               на территории Республики Северная Осетия-Алания на 2012-2014 годы</t>
  </si>
  <si>
    <t>38. Региональная целевая программа по обеспечению экологической безопасности Республики Северная Осетия-Алания на 2012-2014 годы</t>
  </si>
  <si>
    <t>39. "Комплексная система управления отходами и вторичными материальными ресурсами в республике Северная Осетия-Алания на 2011-2015 годы"</t>
  </si>
  <si>
    <t>40."Развитие водохозяйственного комплекса Республики Северная Осетия-Алания в 2013-2020 годах"</t>
  </si>
  <si>
    <t>41.Республиканская целевая программа экологического благополучия Республики Северная Осетия-Алания на 2013-2017 годы</t>
  </si>
  <si>
    <t>42. "Жилище" на 2011-2015 годы</t>
  </si>
  <si>
    <t>43. 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годы"</t>
  </si>
  <si>
    <t xml:space="preserve">44."Ипотечное жилищное кредитование молодых учителей общеобразовательных учреждений в Республике Северная Осетия-Алания" на 2012-2015 годы </t>
  </si>
  <si>
    <t>45."Энергосбережение и повышение энергетической  эффективности в Республике Северная Осетия-Алания на 2010-2014 годы и на перспективу до 2020 года"</t>
  </si>
  <si>
    <t>46. "Градостроительное планирование развития территорий. Снижение административных барьеров в области строительства на территории Республики Северная Осетия-Алания в 2011-2015 годах"</t>
  </si>
  <si>
    <t>47."Повышение уровня обеспеченности жильем населения Республики Северная Осетия-Алания" на 2013-2017 годы</t>
  </si>
  <si>
    <t>48. Республиканская целевая программа по реализации Федеральной целевой  программы "Юг России (2008-2013 годы)" в 2009-2013 годах</t>
  </si>
  <si>
    <t>49. "Поддержка социально-ориентированных некоммерческих организаций, не являющихся государственными, в Республике Северная Осетия-Алания (2012-2013 годы)"</t>
  </si>
  <si>
    <t>50. "Развитие архивного дела в Республике Северная Осетия-Алания" на 2012-2014 годы</t>
  </si>
  <si>
    <t>51."Развитие туристско-рекреационного комплекса Республики Северная Осетия-Алания" на 2012-2018 годы</t>
  </si>
  <si>
    <t>52."Развитие информационного общества в Республике Северная Осетия – Алания на 2012-2014 годы"</t>
  </si>
  <si>
    <t>53."Патриотическое воспитание граждан в Республике Северная Осетия-Алания" на 2011-2015 годы</t>
  </si>
  <si>
    <t>54."Обеспечение безопасности людей на водных объектах на территории Республики Северная Осетия-Алания на 2013 – 2015 годы"</t>
  </si>
  <si>
    <t>-</t>
  </si>
  <si>
    <t>57.  "Схема и программа развития электроэнергетики в Республике Северная Осетия-Алания" на 2014-2018 годы</t>
  </si>
  <si>
    <t>35. "Развитие семейных животноводческих молочных ферм на базе крестьянских (фермерских) хозяйств на 2012-2014 годы"</t>
  </si>
  <si>
    <t>36. "Поддержка начинающих фермеров в Республике Северная Осетия-Алания на 2012-2014 годы"</t>
  </si>
  <si>
    <t>37. "Региональная целевая программа изучения недр и воспроизводство минерально-сырьевой базы на территории Республики Северная Осетия-Алания на 2012-2014 годы"</t>
  </si>
  <si>
    <t>38. "Региональная целевая программа по обеспечению экологической безопасности Республики Северная Осетия-Алания на 2012-2014 годы"</t>
  </si>
  <si>
    <t>41. "Республиканская целевая программа экологического благополучия Республики Северная Осетия-Алания на 2013-2017 годы"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</si>
</sst>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#,##0.0"/>
    <numFmt numFmtId="187" formatCode="#,##0.0_ ;[Red]\-#,##0.0\ 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80" fontId="5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/>
    </xf>
    <xf numFmtId="180" fontId="8" fillId="0" borderId="11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80" fontId="5" fillId="33" borderId="0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34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2" fillId="35" borderId="11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80" fontId="13" fillId="35" borderId="11" xfId="0" applyNumberFormat="1" applyFont="1" applyFill="1" applyBorder="1" applyAlignment="1">
      <alignment horizontal="center" vertical="center" wrapText="1"/>
    </xf>
    <xf numFmtId="180" fontId="14" fillId="35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180" fontId="1" fillId="35" borderId="11" xfId="0" applyNumberFormat="1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 vertical="center" wrapText="1"/>
    </xf>
    <xf numFmtId="180" fontId="51" fillId="35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180" fontId="5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80" fontId="2" fillId="35" borderId="11" xfId="0" applyNumberFormat="1" applyFont="1" applyFill="1" applyBorder="1" applyAlignment="1">
      <alignment horizontal="center" vertical="center"/>
    </xf>
    <xf numFmtId="180" fontId="1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0" fontId="53" fillId="35" borderId="11" xfId="0" applyNumberFormat="1" applyFont="1" applyFill="1" applyBorder="1" applyAlignment="1">
      <alignment horizontal="center"/>
    </xf>
    <xf numFmtId="180" fontId="53" fillId="35" borderId="11" xfId="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left" vertical="center" wrapText="1"/>
    </xf>
    <xf numFmtId="180" fontId="7" fillId="35" borderId="11" xfId="0" applyNumberFormat="1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 vertical="center"/>
    </xf>
    <xf numFmtId="180" fontId="14" fillId="35" borderId="11" xfId="0" applyNumberFormat="1" applyFont="1" applyFill="1" applyBorder="1" applyAlignment="1">
      <alignment horizontal="center"/>
    </xf>
    <xf numFmtId="180" fontId="7" fillId="35" borderId="11" xfId="0" applyNumberFormat="1" applyFont="1" applyFill="1" applyBorder="1" applyAlignment="1">
      <alignment horizontal="center" vertical="center" wrapText="1"/>
    </xf>
    <xf numFmtId="180" fontId="13" fillId="35" borderId="11" xfId="0" applyNumberFormat="1" applyFont="1" applyFill="1" applyBorder="1" applyAlignment="1">
      <alignment horizontal="center" vertical="center"/>
    </xf>
    <xf numFmtId="180" fontId="8" fillId="35" borderId="11" xfId="0" applyNumberFormat="1" applyFont="1" applyFill="1" applyBorder="1" applyAlignment="1">
      <alignment horizontal="center" vertical="center" wrapText="1"/>
    </xf>
    <xf numFmtId="180" fontId="8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36" borderId="0" xfId="0" applyFont="1" applyFill="1" applyAlignment="1">
      <alignment/>
    </xf>
    <xf numFmtId="0" fontId="4" fillId="36" borderId="0" xfId="0" applyFont="1" applyFill="1" applyAlignment="1">
      <alignment/>
    </xf>
    <xf numFmtId="180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/>
    </xf>
    <xf numFmtId="186" fontId="2" fillId="35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1"/>
  <sheetViews>
    <sheetView view="pageBreakPreview" zoomScaleNormal="75" zoomScaleSheetLayoutView="100" workbookViewId="0" topLeftCell="A249">
      <selection activeCell="B257" sqref="B257:B259"/>
    </sheetView>
  </sheetViews>
  <sheetFormatPr defaultColWidth="9.140625" defaultRowHeight="12.75"/>
  <cols>
    <col min="1" max="1" width="28.57421875" style="3" customWidth="1"/>
    <col min="2" max="2" width="19.00390625" style="3" bestFit="1" customWidth="1"/>
    <col min="3" max="3" width="12.140625" style="3" customWidth="1"/>
    <col min="4" max="4" width="11.8515625" style="3" customWidth="1"/>
    <col min="5" max="5" width="14.00390625" style="3" customWidth="1"/>
    <col min="6" max="6" width="11.8515625" style="3" customWidth="1"/>
    <col min="7" max="7" width="16.421875" style="3" customWidth="1"/>
    <col min="8" max="8" width="22.28125" style="3" customWidth="1"/>
    <col min="9" max="9" width="13.28125" style="3" hidden="1" customWidth="1"/>
    <col min="10" max="10" width="11.8515625" style="3" customWidth="1"/>
    <col min="11" max="11" width="9.00390625" style="3" customWidth="1"/>
    <col min="12" max="16384" width="9.140625" style="3" customWidth="1"/>
  </cols>
  <sheetData>
    <row r="1" spans="1:8" s="1" customFormat="1" ht="15.75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 s="1" customFormat="1" ht="15.75">
      <c r="A2" s="115" t="s">
        <v>1</v>
      </c>
      <c r="B2" s="115"/>
      <c r="C2" s="115"/>
      <c r="D2" s="115"/>
      <c r="E2" s="115"/>
      <c r="F2" s="115"/>
      <c r="G2" s="115"/>
      <c r="H2" s="115"/>
    </row>
    <row r="3" spans="1:8" s="1" customFormat="1" ht="15.75">
      <c r="A3" s="115" t="s">
        <v>116</v>
      </c>
      <c r="B3" s="115"/>
      <c r="C3" s="115"/>
      <c r="D3" s="115"/>
      <c r="E3" s="115"/>
      <c r="F3" s="115"/>
      <c r="G3" s="115"/>
      <c r="H3" s="115"/>
    </row>
    <row r="4" spans="1:9" ht="15">
      <c r="A4" s="116" t="s">
        <v>2</v>
      </c>
      <c r="B4" s="116"/>
      <c r="C4" s="116"/>
      <c r="D4" s="116"/>
      <c r="E4" s="116"/>
      <c r="F4" s="116"/>
      <c r="G4" s="116"/>
      <c r="H4" s="116"/>
      <c r="I4" s="2"/>
    </row>
    <row r="5" spans="1:9" ht="63">
      <c r="A5" s="4" t="s">
        <v>27</v>
      </c>
      <c r="B5" s="4" t="s">
        <v>41</v>
      </c>
      <c r="C5" s="4" t="s">
        <v>3</v>
      </c>
      <c r="D5" s="4" t="s">
        <v>4</v>
      </c>
      <c r="E5" s="4" t="s">
        <v>5</v>
      </c>
      <c r="F5" s="4" t="s">
        <v>6</v>
      </c>
      <c r="G5" s="100" t="s">
        <v>43</v>
      </c>
      <c r="H5" s="4" t="s">
        <v>44</v>
      </c>
      <c r="I5" s="5" t="s">
        <v>7</v>
      </c>
    </row>
    <row r="6" spans="1:10" ht="15.75">
      <c r="A6" s="23" t="s">
        <v>8</v>
      </c>
      <c r="B6" s="100">
        <f>B7+B8</f>
        <v>4462214.13108</v>
      </c>
      <c r="C6" s="100">
        <f>C7+C8</f>
        <v>384479.132</v>
      </c>
      <c r="D6" s="24">
        <f>C6*100/B6</f>
        <v>8.616330832759557</v>
      </c>
      <c r="E6" s="100">
        <f>E7+E8</f>
        <v>367660.489</v>
      </c>
      <c r="F6" s="24">
        <f>E6*100/B6</f>
        <v>8.239418329102335</v>
      </c>
      <c r="G6" s="100">
        <v>349162.99999999994</v>
      </c>
      <c r="H6" s="25">
        <f>C6/G6*100</f>
        <v>110.11451156050327</v>
      </c>
      <c r="I6" s="6" t="e">
        <f>#REF!+#REF!+#REF!+#REF!+#REF!+I321+I346+I352+I358+I364+I370+I425+I438+#REF!+I444+I463+I475+I469+I481</f>
        <v>#REF!</v>
      </c>
      <c r="J6" s="7"/>
    </row>
    <row r="7" spans="1:12" ht="15.75">
      <c r="A7" s="15" t="s">
        <v>9</v>
      </c>
      <c r="B7" s="100">
        <f>B12+B53+B57+B62+B66+B70+B74+B78+B83+B87+B91+B95+B99+B104+B108+B112+B116+B120+B133+B137+B141+B146+B150+B155+B159+B163+B167+B171+B175+B179+B184+B188+B200+B212+B216+B220+B233+B237+B245+B249+B253+B258+B271+B275+B291+B299+B303+B307+B312+B316+B324+B328+B332+B340</f>
        <v>4172190.1310799997</v>
      </c>
      <c r="C7" s="100">
        <f>C12+C53+C57+C62+C66+C70+C74+C78+C83+C87+C91+C95+C99+C104+C108+C112+C116+C120+C133+C137+C141+C146+C150+C155+C159+C163+C167+C171+C175+C179+C184+C188+C200+C212+C216+C220+C233+C237+C245+C249+C253+C258+C271+C275+C291+C299+C303+C307+C312+C316+C324+C328+C332+C340</f>
        <v>367915.532</v>
      </c>
      <c r="D7" s="24">
        <f>C7*100/B7</f>
        <v>8.818282974672648</v>
      </c>
      <c r="E7" s="100">
        <f>E12+E53+E57+E62+E66+E70+E74+E78+E83+E87+E91+E95+E99+E104+E108+E112+E116+E120+E133+E137+E141+E146+E150+E155+E159+E163+E167+E171+E175+E179+E184+E188+E200+E212+E216+E220+E233+E237+E245+E249+E253+E258+E271+E275+E291+E299+E303+E307+E312+E316+E324+E328+E332+E340</f>
        <v>351096.889</v>
      </c>
      <c r="F7" s="24">
        <f>E7*100/B7</f>
        <v>8.415169922016863</v>
      </c>
      <c r="G7" s="100">
        <v>342286.99999999994</v>
      </c>
      <c r="H7" s="25">
        <f>C7/G7*100</f>
        <v>107.48743948791513</v>
      </c>
      <c r="I7" s="6"/>
      <c r="J7" s="7"/>
      <c r="L7" s="7"/>
    </row>
    <row r="8" spans="1:10" ht="15.75">
      <c r="A8" s="15" t="s">
        <v>10</v>
      </c>
      <c r="B8" s="100">
        <f>B13++B54+B58+B63+B67+B71+B75+B79+B84+B88+B92+B96+B100+B105+B109+B113+B117+B121+B134+B138+B142+B147+B151+B156+B160+B164+B168+B172+B176+B180+B185+B189+B201+B213+B217+B221+B234+B238+B246+B250+B254+B259+B272+B276+B292+B300+B304+B308+B313+B317+B325+B329+B333+B341</f>
        <v>290024</v>
      </c>
      <c r="C8" s="100">
        <v>16563.6</v>
      </c>
      <c r="D8" s="24">
        <f>C8*100/B8</f>
        <v>5.7111135630154735</v>
      </c>
      <c r="E8" s="100">
        <f>E13++E54+E58+E63+E67+E71+E75+E79+E84+E88+E92+E96+E100+E105+E109+E113+E117+E121+E134+E138+E142+E147+E151+E156+E160+E164+E168+E172+E176+E180+E185+E189+E201+E213+E217+E221+E234+E238+E246+E250+E254+E259+E272+E276+E292+E300+E304+E308+E313+E317+E325+E329+E333+E341</f>
        <v>16563.6</v>
      </c>
      <c r="F8" s="24">
        <f>E8*100/B8</f>
        <v>5.7111135630154735</v>
      </c>
      <c r="G8" s="100">
        <v>6876</v>
      </c>
      <c r="H8" s="25">
        <f>C8/G8*100</f>
        <v>240.8900523560209</v>
      </c>
      <c r="I8" s="6"/>
      <c r="J8" s="7"/>
    </row>
    <row r="9" spans="1:12" ht="15.75">
      <c r="A9" s="114" t="s">
        <v>11</v>
      </c>
      <c r="B9" s="114"/>
      <c r="C9" s="114"/>
      <c r="D9" s="114"/>
      <c r="E9" s="114"/>
      <c r="F9" s="114"/>
      <c r="G9" s="114"/>
      <c r="H9" s="114"/>
      <c r="I9" s="6"/>
      <c r="J9" s="100">
        <f>B12++B53+B57</f>
        <v>2720486.0999999996</v>
      </c>
      <c r="K9" s="7"/>
      <c r="L9" s="3">
        <f>E7/G7*100</f>
        <v>102.57383102484174</v>
      </c>
    </row>
    <row r="10" spans="1:10" ht="15.75">
      <c r="A10" s="111" t="s">
        <v>29</v>
      </c>
      <c r="B10" s="111"/>
      <c r="C10" s="111"/>
      <c r="D10" s="111"/>
      <c r="E10" s="111"/>
      <c r="F10" s="111"/>
      <c r="G10" s="111"/>
      <c r="H10" s="111"/>
      <c r="I10" s="6"/>
      <c r="J10" s="7"/>
    </row>
    <row r="11" spans="1:9" ht="16.5">
      <c r="A11" s="19" t="s">
        <v>12</v>
      </c>
      <c r="B11" s="69">
        <f>B12+B13</f>
        <v>2705183.9</v>
      </c>
      <c r="C11" s="69">
        <f>C12+C13</f>
        <v>189402.5</v>
      </c>
      <c r="D11" s="24">
        <f>C11*100/B11</f>
        <v>7.001464854200855</v>
      </c>
      <c r="E11" s="69">
        <f>E12+E13</f>
        <v>189402.5</v>
      </c>
      <c r="F11" s="24">
        <f>E11*100/B11</f>
        <v>7.001464854200855</v>
      </c>
      <c r="G11" s="4">
        <v>169344.09999999998</v>
      </c>
      <c r="H11" s="25">
        <f>C11/G11*100</f>
        <v>111.84475868955576</v>
      </c>
      <c r="I11" s="10">
        <f>I12+I13</f>
        <v>142.8</v>
      </c>
    </row>
    <row r="12" spans="1:9" ht="15.75">
      <c r="A12" s="15" t="s">
        <v>9</v>
      </c>
      <c r="B12" s="69">
        <f>B17++B21+B25+B29+B33+B37+B41+B45</f>
        <v>2705183.9</v>
      </c>
      <c r="C12" s="69">
        <f>C17++C21+C25+C29+C33+C37+C41+C45</f>
        <v>189402.5</v>
      </c>
      <c r="D12" s="24">
        <f>C12*100/B12</f>
        <v>7.001464854200855</v>
      </c>
      <c r="E12" s="69">
        <f>E17++E21+E25+E29+E33+E37+E41+E45</f>
        <v>189402.5</v>
      </c>
      <c r="F12" s="24">
        <f>E12*100/B12</f>
        <v>7.001464854200855</v>
      </c>
      <c r="G12" s="44">
        <v>169344.09999999998</v>
      </c>
      <c r="H12" s="25">
        <f>C12/G12*100</f>
        <v>111.84475868955576</v>
      </c>
      <c r="I12" s="11"/>
    </row>
    <row r="13" spans="1:13" ht="16.5">
      <c r="A13" s="15" t="s">
        <v>10</v>
      </c>
      <c r="B13" s="67"/>
      <c r="C13" s="26"/>
      <c r="D13" s="26"/>
      <c r="E13" s="26"/>
      <c r="F13" s="26"/>
      <c r="G13" s="26"/>
      <c r="H13" s="28"/>
      <c r="I13" s="10">
        <v>142.8</v>
      </c>
      <c r="M13" s="7"/>
    </row>
    <row r="14" spans="1:9" ht="18" customHeight="1">
      <c r="A14" s="15" t="s">
        <v>19</v>
      </c>
      <c r="B14" s="67"/>
      <c r="C14" s="15"/>
      <c r="D14" s="15"/>
      <c r="E14" s="15"/>
      <c r="F14" s="15"/>
      <c r="G14" s="15"/>
      <c r="H14" s="15"/>
      <c r="I14" s="10"/>
    </row>
    <row r="15" spans="1:9" ht="173.25">
      <c r="A15" s="55" t="s">
        <v>30</v>
      </c>
      <c r="B15" s="68">
        <v>36916</v>
      </c>
      <c r="C15" s="68">
        <v>9079.1</v>
      </c>
      <c r="D15" s="68">
        <f>C15*100/B15</f>
        <v>24.593943005742766</v>
      </c>
      <c r="E15" s="68">
        <v>9079.1</v>
      </c>
      <c r="F15" s="68">
        <f>E15*100/B15</f>
        <v>24.593943005742766</v>
      </c>
      <c r="G15" s="68">
        <v>6909.8</v>
      </c>
      <c r="H15" s="41">
        <f>C15/G15*100</f>
        <v>131.3945410865727</v>
      </c>
      <c r="I15" s="12" t="e">
        <f>I20+#REF!</f>
        <v>#REF!</v>
      </c>
    </row>
    <row r="16" spans="1:9" ht="16.5">
      <c r="A16" s="19" t="s">
        <v>12</v>
      </c>
      <c r="B16" s="67"/>
      <c r="C16" s="27"/>
      <c r="D16" s="26"/>
      <c r="E16" s="27"/>
      <c r="F16" s="26"/>
      <c r="G16" s="68"/>
      <c r="H16" s="99"/>
      <c r="I16" s="12"/>
    </row>
    <row r="17" spans="1:9" ht="16.5">
      <c r="A17" s="15" t="s">
        <v>9</v>
      </c>
      <c r="B17" s="67">
        <v>36916</v>
      </c>
      <c r="C17" s="27">
        <v>9079.1</v>
      </c>
      <c r="D17" s="26">
        <f>C17*100/B17</f>
        <v>24.593943005742766</v>
      </c>
      <c r="E17" s="27">
        <v>9079.1</v>
      </c>
      <c r="F17" s="26">
        <f>E17*100/B17</f>
        <v>24.593943005742766</v>
      </c>
      <c r="G17" s="68">
        <v>6909.8</v>
      </c>
      <c r="H17" s="31">
        <f>C17/G17*100</f>
        <v>131.3945410865727</v>
      </c>
      <c r="I17" s="12"/>
    </row>
    <row r="18" spans="1:9" ht="16.5">
      <c r="A18" s="15" t="s">
        <v>10</v>
      </c>
      <c r="B18" s="67"/>
      <c r="C18" s="55"/>
      <c r="D18" s="55"/>
      <c r="E18" s="55"/>
      <c r="F18" s="55"/>
      <c r="G18" s="55"/>
      <c r="H18" s="55"/>
      <c r="I18" s="12"/>
    </row>
    <row r="19" spans="1:9" ht="153.75" customHeight="1">
      <c r="A19" s="55" t="s">
        <v>31</v>
      </c>
      <c r="B19" s="68">
        <v>766842.8</v>
      </c>
      <c r="C19" s="26">
        <v>178134.8</v>
      </c>
      <c r="D19" s="26">
        <f>C19*100/B19</f>
        <v>23.22963715640285</v>
      </c>
      <c r="E19" s="26">
        <v>178134.8</v>
      </c>
      <c r="F19" s="26">
        <f>E19*100/B19</f>
        <v>23.22963715640285</v>
      </c>
      <c r="G19" s="26">
        <v>162434.3</v>
      </c>
      <c r="H19" s="31">
        <f>C19/G19*100</f>
        <v>109.66575409257773</v>
      </c>
      <c r="I19" s="12"/>
    </row>
    <row r="20" spans="1:9" ht="16.5">
      <c r="A20" s="19" t="s">
        <v>12</v>
      </c>
      <c r="B20" s="67"/>
      <c r="C20" s="26"/>
      <c r="D20" s="26"/>
      <c r="E20" s="26"/>
      <c r="F20" s="26"/>
      <c r="H20" s="27"/>
      <c r="I20" s="10">
        <v>100</v>
      </c>
    </row>
    <row r="21" spans="1:9" ht="16.5">
      <c r="A21" s="15" t="s">
        <v>9</v>
      </c>
      <c r="B21" s="67">
        <v>766842.8</v>
      </c>
      <c r="C21" s="26">
        <v>178134.8</v>
      </c>
      <c r="D21" s="26">
        <f>C21*100/B21</f>
        <v>23.22963715640285</v>
      </c>
      <c r="E21" s="26">
        <v>178134.8</v>
      </c>
      <c r="F21" s="26">
        <f>E21*100/B21</f>
        <v>23.22963715640285</v>
      </c>
      <c r="G21" s="26">
        <v>162434.3</v>
      </c>
      <c r="H21" s="31">
        <f>C21/G21*100</f>
        <v>109.66575409257773</v>
      </c>
      <c r="I21" s="10"/>
    </row>
    <row r="22" spans="1:9" ht="16.5">
      <c r="A22" s="15" t="s">
        <v>10</v>
      </c>
      <c r="B22" s="67"/>
      <c r="C22" s="26"/>
      <c r="D22" s="26"/>
      <c r="E22" s="26"/>
      <c r="F22" s="26"/>
      <c r="G22" s="26"/>
      <c r="H22" s="27"/>
      <c r="I22" s="10"/>
    </row>
    <row r="23" spans="1:9" ht="31.5">
      <c r="A23" s="55" t="s">
        <v>32</v>
      </c>
      <c r="B23" s="68">
        <v>2321</v>
      </c>
      <c r="C23" s="26"/>
      <c r="D23" s="26"/>
      <c r="E23" s="26"/>
      <c r="F23" s="26"/>
      <c r="G23" s="26"/>
      <c r="H23" s="27"/>
      <c r="I23" s="10"/>
    </row>
    <row r="24" spans="1:9" ht="16.5">
      <c r="A24" s="19" t="s">
        <v>12</v>
      </c>
      <c r="B24" s="67"/>
      <c r="C24" s="26"/>
      <c r="D24" s="26"/>
      <c r="E24" s="26"/>
      <c r="F24" s="26"/>
      <c r="G24" s="26"/>
      <c r="H24" s="27"/>
      <c r="I24" s="10"/>
    </row>
    <row r="25" spans="1:9" ht="16.5">
      <c r="A25" s="15" t="s">
        <v>9</v>
      </c>
      <c r="B25" s="67">
        <v>2321</v>
      </c>
      <c r="C25" s="26"/>
      <c r="D25" s="26"/>
      <c r="E25" s="26"/>
      <c r="F25" s="26"/>
      <c r="G25" s="26"/>
      <c r="H25" s="27"/>
      <c r="I25" s="10"/>
    </row>
    <row r="26" spans="1:9" ht="16.5">
      <c r="A26" s="15" t="s">
        <v>10</v>
      </c>
      <c r="B26" s="67"/>
      <c r="C26" s="26"/>
      <c r="D26" s="26"/>
      <c r="E26" s="26"/>
      <c r="F26" s="26"/>
      <c r="G26" s="26"/>
      <c r="H26" s="27"/>
      <c r="I26" s="10"/>
    </row>
    <row r="27" spans="1:9" ht="51" customHeight="1">
      <c r="A27" s="55" t="s">
        <v>34</v>
      </c>
      <c r="B27" s="68">
        <v>4800</v>
      </c>
      <c r="C27" s="26">
        <v>800</v>
      </c>
      <c r="D27" s="26">
        <f>C27*100/B27</f>
        <v>16.666666666666668</v>
      </c>
      <c r="E27" s="26">
        <v>800</v>
      </c>
      <c r="F27" s="26">
        <f>E27*100/B27</f>
        <v>16.666666666666668</v>
      </c>
      <c r="G27" s="26"/>
      <c r="H27" s="27"/>
      <c r="I27" s="10"/>
    </row>
    <row r="28" spans="1:10" ht="15.75" customHeight="1">
      <c r="A28" s="19" t="s">
        <v>12</v>
      </c>
      <c r="B28" s="67"/>
      <c r="C28" s="26"/>
      <c r="D28" s="26"/>
      <c r="E28" s="26"/>
      <c r="F28" s="26"/>
      <c r="G28" s="26"/>
      <c r="H28" s="27"/>
      <c r="I28" s="10"/>
      <c r="J28" s="3">
        <f>J29/J30*100</f>
        <v>2.7667339619564597</v>
      </c>
    </row>
    <row r="29" spans="1:10" ht="15.75" customHeight="1">
      <c r="A29" s="15" t="s">
        <v>9</v>
      </c>
      <c r="B29" s="67">
        <v>4800</v>
      </c>
      <c r="C29" s="26">
        <v>800</v>
      </c>
      <c r="D29" s="26">
        <f>C29*100/B29</f>
        <v>16.666666666666668</v>
      </c>
      <c r="E29" s="26">
        <v>800</v>
      </c>
      <c r="F29" s="26">
        <f>E29*100/B29</f>
        <v>16.666666666666668</v>
      </c>
      <c r="G29" s="26"/>
      <c r="H29" s="27"/>
      <c r="I29" s="10"/>
      <c r="J29" s="7">
        <f>C29+C33</f>
        <v>2188.6</v>
      </c>
    </row>
    <row r="30" spans="1:10" ht="15.75" customHeight="1">
      <c r="A30" s="15" t="s">
        <v>10</v>
      </c>
      <c r="B30" s="67"/>
      <c r="C30" s="26"/>
      <c r="D30" s="26"/>
      <c r="E30" s="26"/>
      <c r="F30" s="26"/>
      <c r="G30" s="26"/>
      <c r="H30" s="27"/>
      <c r="I30" s="10"/>
      <c r="J30" s="101">
        <f>B29+B31</f>
        <v>79104.1</v>
      </c>
    </row>
    <row r="31" spans="1:9" ht="63" customHeight="1">
      <c r="A31" s="55" t="s">
        <v>33</v>
      </c>
      <c r="B31" s="68">
        <v>74304.1</v>
      </c>
      <c r="C31" s="26">
        <v>1388.6</v>
      </c>
      <c r="D31" s="26">
        <f>C31*100/B31</f>
        <v>1.8688067011107057</v>
      </c>
      <c r="E31" s="26">
        <v>1388.6</v>
      </c>
      <c r="F31" s="26">
        <f>E31*100/B31</f>
        <v>1.8688067011107057</v>
      </c>
      <c r="G31" s="26"/>
      <c r="H31" s="27"/>
      <c r="I31" s="10"/>
    </row>
    <row r="32" spans="1:9" ht="14.25" customHeight="1">
      <c r="A32" s="19" t="s">
        <v>12</v>
      </c>
      <c r="B32" s="67"/>
      <c r="C32" s="26"/>
      <c r="D32" s="26"/>
      <c r="E32" s="26"/>
      <c r="F32" s="26"/>
      <c r="G32" s="26"/>
      <c r="H32" s="27"/>
      <c r="I32" s="10"/>
    </row>
    <row r="33" spans="1:9" ht="16.5">
      <c r="A33" s="15" t="s">
        <v>9</v>
      </c>
      <c r="B33" s="67">
        <v>74304.1</v>
      </c>
      <c r="C33" s="26">
        <v>1388.6</v>
      </c>
      <c r="D33" s="26">
        <f>C33*100/B33</f>
        <v>1.8688067011107057</v>
      </c>
      <c r="E33" s="26">
        <v>1388.6</v>
      </c>
      <c r="F33" s="26">
        <f>E33*100/B33</f>
        <v>1.8688067011107057</v>
      </c>
      <c r="G33" s="26"/>
      <c r="H33" s="27"/>
      <c r="I33" s="10"/>
    </row>
    <row r="34" spans="1:9" ht="16.5">
      <c r="A34" s="15" t="s">
        <v>10</v>
      </c>
      <c r="B34" s="25"/>
      <c r="C34" s="26"/>
      <c r="D34" s="26"/>
      <c r="E34" s="26"/>
      <c r="F34" s="26"/>
      <c r="G34" s="26"/>
      <c r="H34" s="27"/>
      <c r="I34" s="10"/>
    </row>
    <row r="35" spans="1:9" ht="47.25">
      <c r="A35" s="55" t="s">
        <v>117</v>
      </c>
      <c r="B35" s="68">
        <v>180000</v>
      </c>
      <c r="C35" s="26"/>
      <c r="D35" s="26"/>
      <c r="E35" s="26"/>
      <c r="F35" s="26"/>
      <c r="G35" s="26"/>
      <c r="H35" s="27"/>
      <c r="I35" s="10"/>
    </row>
    <row r="36" spans="1:9" ht="16.5">
      <c r="A36" s="19" t="s">
        <v>12</v>
      </c>
      <c r="B36" s="25"/>
      <c r="C36" s="26"/>
      <c r="D36" s="26"/>
      <c r="E36" s="26"/>
      <c r="F36" s="26"/>
      <c r="G36" s="26"/>
      <c r="H36" s="27"/>
      <c r="I36" s="10"/>
    </row>
    <row r="37" spans="1:9" ht="16.5">
      <c r="A37" s="15" t="s">
        <v>9</v>
      </c>
      <c r="B37" s="67">
        <v>180000</v>
      </c>
      <c r="C37" s="26"/>
      <c r="D37" s="26"/>
      <c r="E37" s="26"/>
      <c r="F37" s="26"/>
      <c r="G37" s="26"/>
      <c r="H37" s="27"/>
      <c r="I37" s="10"/>
    </row>
    <row r="38" spans="1:9" ht="16.5">
      <c r="A38" s="15" t="s">
        <v>10</v>
      </c>
      <c r="B38" s="25"/>
      <c r="C38" s="26"/>
      <c r="D38" s="26"/>
      <c r="E38" s="26"/>
      <c r="F38" s="26"/>
      <c r="G38" s="26"/>
      <c r="H38" s="27"/>
      <c r="I38" s="10"/>
    </row>
    <row r="39" spans="1:9" ht="110.25">
      <c r="A39" s="55" t="s">
        <v>118</v>
      </c>
      <c r="B39" s="68">
        <v>10000</v>
      </c>
      <c r="C39" s="26"/>
      <c r="D39" s="26"/>
      <c r="E39" s="26"/>
      <c r="F39" s="26"/>
      <c r="G39" s="26"/>
      <c r="H39" s="27"/>
      <c r="I39" s="10"/>
    </row>
    <row r="40" spans="1:9" ht="16.5">
      <c r="A40" s="19" t="s">
        <v>12</v>
      </c>
      <c r="B40" s="25"/>
      <c r="C40" s="26"/>
      <c r="D40" s="26"/>
      <c r="E40" s="26"/>
      <c r="F40" s="26"/>
      <c r="G40" s="26"/>
      <c r="H40" s="27"/>
      <c r="I40" s="10"/>
    </row>
    <row r="41" spans="1:9" ht="16.5">
      <c r="A41" s="15" t="s">
        <v>9</v>
      </c>
      <c r="B41" s="67">
        <v>10000</v>
      </c>
      <c r="C41" s="26"/>
      <c r="D41" s="26"/>
      <c r="E41" s="26"/>
      <c r="F41" s="26"/>
      <c r="G41" s="26"/>
      <c r="H41" s="27"/>
      <c r="I41" s="10"/>
    </row>
    <row r="42" spans="1:9" ht="16.5">
      <c r="A42" s="15" t="s">
        <v>10</v>
      </c>
      <c r="B42" s="25"/>
      <c r="C42" s="26"/>
      <c r="D42" s="26"/>
      <c r="E42" s="26"/>
      <c r="F42" s="26"/>
      <c r="G42" s="26"/>
      <c r="H42" s="27"/>
      <c r="I42" s="10"/>
    </row>
    <row r="43" spans="1:9" ht="204.75">
      <c r="A43" s="55" t="s">
        <v>119</v>
      </c>
      <c r="B43" s="68">
        <v>1630000</v>
      </c>
      <c r="C43" s="26"/>
      <c r="D43" s="26"/>
      <c r="E43" s="26"/>
      <c r="F43" s="26"/>
      <c r="G43" s="26"/>
      <c r="H43" s="27"/>
      <c r="I43" s="10"/>
    </row>
    <row r="44" spans="1:9" ht="16.5">
      <c r="A44" s="19" t="s">
        <v>12</v>
      </c>
      <c r="B44" s="25"/>
      <c r="C44" s="26"/>
      <c r="D44" s="26"/>
      <c r="E44" s="26"/>
      <c r="F44" s="26"/>
      <c r="G44" s="26"/>
      <c r="H44" s="27"/>
      <c r="I44" s="10"/>
    </row>
    <row r="45" spans="1:9" ht="16.5">
      <c r="A45" s="15" t="s">
        <v>9</v>
      </c>
      <c r="B45" s="67">
        <v>1630000</v>
      </c>
      <c r="C45" s="26"/>
      <c r="D45" s="26"/>
      <c r="E45" s="26"/>
      <c r="F45" s="26"/>
      <c r="G45" s="26"/>
      <c r="H45" s="27"/>
      <c r="I45" s="10"/>
    </row>
    <row r="46" spans="1:9" ht="16.5">
      <c r="A46" s="15" t="s">
        <v>10</v>
      </c>
      <c r="B46" s="25"/>
      <c r="C46" s="26"/>
      <c r="D46" s="26"/>
      <c r="E46" s="26"/>
      <c r="F46" s="26"/>
      <c r="G46" s="26"/>
      <c r="H46" s="27"/>
      <c r="I46" s="10"/>
    </row>
    <row r="47" spans="1:9" ht="15.75" hidden="1">
      <c r="A47" s="111" t="s">
        <v>35</v>
      </c>
      <c r="B47" s="111"/>
      <c r="C47" s="111"/>
      <c r="D47" s="111"/>
      <c r="E47" s="111"/>
      <c r="F47" s="111"/>
      <c r="G47" s="111"/>
      <c r="H47" s="111"/>
      <c r="I47" s="11"/>
    </row>
    <row r="48" spans="1:9" ht="15.75" hidden="1">
      <c r="A48" s="19" t="s">
        <v>12</v>
      </c>
      <c r="B48" s="25"/>
      <c r="C48" s="22"/>
      <c r="D48" s="24"/>
      <c r="E48" s="22"/>
      <c r="F48" s="24"/>
      <c r="G48" s="22"/>
      <c r="H48" s="27"/>
      <c r="I48" s="11"/>
    </row>
    <row r="49" spans="1:9" ht="15.75" hidden="1">
      <c r="A49" s="15" t="s">
        <v>9</v>
      </c>
      <c r="B49" s="27"/>
      <c r="C49" s="17"/>
      <c r="D49" s="26"/>
      <c r="E49" s="17"/>
      <c r="F49" s="26"/>
      <c r="G49" s="17"/>
      <c r="H49" s="27"/>
      <c r="I49" s="11"/>
    </row>
    <row r="50" spans="1:9" ht="15.75" hidden="1">
      <c r="A50" s="15" t="s">
        <v>10</v>
      </c>
      <c r="B50" s="27"/>
      <c r="C50" s="18"/>
      <c r="D50" s="24"/>
      <c r="E50" s="18"/>
      <c r="F50" s="18"/>
      <c r="G50" s="18"/>
      <c r="H50" s="18"/>
      <c r="I50" s="11"/>
    </row>
    <row r="51" spans="1:9" ht="15.75">
      <c r="A51" s="111" t="s">
        <v>120</v>
      </c>
      <c r="B51" s="111"/>
      <c r="C51" s="111"/>
      <c r="D51" s="111"/>
      <c r="E51" s="111"/>
      <c r="F51" s="111"/>
      <c r="G51" s="111"/>
      <c r="H51" s="111"/>
      <c r="I51" s="11"/>
    </row>
    <row r="52" spans="1:9" ht="15.75">
      <c r="A52" s="15" t="s">
        <v>12</v>
      </c>
      <c r="B52" s="65">
        <v>10712.9</v>
      </c>
      <c r="C52" s="17"/>
      <c r="D52" s="26"/>
      <c r="E52" s="17"/>
      <c r="F52" s="26"/>
      <c r="G52" s="17"/>
      <c r="H52" s="27"/>
      <c r="I52" s="11"/>
    </row>
    <row r="53" spans="1:9" ht="15.75">
      <c r="A53" s="76" t="s">
        <v>9</v>
      </c>
      <c r="B53" s="66">
        <v>10712.9</v>
      </c>
      <c r="C53" s="78"/>
      <c r="D53" s="58"/>
      <c r="E53" s="78"/>
      <c r="F53" s="58"/>
      <c r="G53" s="78"/>
      <c r="H53" s="66"/>
      <c r="I53" s="11"/>
    </row>
    <row r="54" spans="1:9" ht="15" customHeight="1">
      <c r="A54" s="76" t="s">
        <v>10</v>
      </c>
      <c r="B54" s="78"/>
      <c r="C54" s="78"/>
      <c r="D54" s="58"/>
      <c r="E54" s="78"/>
      <c r="F54" s="58"/>
      <c r="G54" s="78"/>
      <c r="H54" s="80"/>
      <c r="I54" s="11"/>
    </row>
    <row r="55" spans="1:9" ht="15.75">
      <c r="A55" s="113" t="s">
        <v>121</v>
      </c>
      <c r="B55" s="113"/>
      <c r="C55" s="113"/>
      <c r="D55" s="113"/>
      <c r="E55" s="113"/>
      <c r="F55" s="113"/>
      <c r="G55" s="113"/>
      <c r="H55" s="113"/>
      <c r="I55" s="11"/>
    </row>
    <row r="56" spans="1:9" ht="15.75">
      <c r="A56" s="76" t="s">
        <v>12</v>
      </c>
      <c r="B56" s="81">
        <v>4589.3</v>
      </c>
      <c r="C56" s="78"/>
      <c r="D56" s="58"/>
      <c r="E56" s="78"/>
      <c r="F56" s="58"/>
      <c r="G56" s="78"/>
      <c r="H56" s="80"/>
      <c r="I56" s="11"/>
    </row>
    <row r="57" spans="1:9" ht="15.75">
      <c r="A57" s="76" t="s">
        <v>9</v>
      </c>
      <c r="B57" s="78">
        <v>4589.3</v>
      </c>
      <c r="C57" s="78"/>
      <c r="D57" s="58"/>
      <c r="E57" s="78"/>
      <c r="F57" s="58"/>
      <c r="G57" s="78"/>
      <c r="H57" s="80"/>
      <c r="I57" s="11"/>
    </row>
    <row r="58" spans="1:9" ht="15.75">
      <c r="A58" s="15" t="s">
        <v>10</v>
      </c>
      <c r="B58" s="17"/>
      <c r="C58" s="17"/>
      <c r="D58" s="26"/>
      <c r="E58" s="17"/>
      <c r="F58" s="26"/>
      <c r="G58" s="17"/>
      <c r="H58" s="18"/>
      <c r="I58" s="11"/>
    </row>
    <row r="59" spans="1:10" ht="15.75">
      <c r="A59" s="114" t="s">
        <v>38</v>
      </c>
      <c r="B59" s="114"/>
      <c r="C59" s="114"/>
      <c r="D59" s="114"/>
      <c r="E59" s="114"/>
      <c r="F59" s="114"/>
      <c r="G59" s="114"/>
      <c r="H59" s="114"/>
      <c r="I59" s="11"/>
      <c r="J59" s="100">
        <f>B62+B66+B70+B74+B78</f>
        <v>89701</v>
      </c>
    </row>
    <row r="60" spans="1:10" ht="19.5" customHeight="1">
      <c r="A60" s="113" t="s">
        <v>122</v>
      </c>
      <c r="B60" s="113"/>
      <c r="C60" s="113"/>
      <c r="D60" s="113"/>
      <c r="E60" s="113"/>
      <c r="F60" s="113"/>
      <c r="G60" s="113"/>
      <c r="H60" s="113"/>
      <c r="I60" s="11"/>
      <c r="J60" s="7"/>
    </row>
    <row r="61" spans="1:10" ht="15.75">
      <c r="A61" s="74" t="s">
        <v>12</v>
      </c>
      <c r="B61" s="65">
        <v>30000</v>
      </c>
      <c r="C61" s="65">
        <v>10000</v>
      </c>
      <c r="D61" s="70">
        <f>C61*100/B61</f>
        <v>33.333333333333336</v>
      </c>
      <c r="E61" s="75">
        <v>10000</v>
      </c>
      <c r="F61" s="70">
        <f>E61*100/B61</f>
        <v>33.333333333333336</v>
      </c>
      <c r="G61" s="75">
        <v>7500</v>
      </c>
      <c r="H61" s="41">
        <f>C61/G61*100</f>
        <v>133.33333333333331</v>
      </c>
      <c r="I61" s="11"/>
      <c r="J61" s="7"/>
    </row>
    <row r="62" spans="1:10" ht="15.75">
      <c r="A62" s="76" t="s">
        <v>9</v>
      </c>
      <c r="B62" s="66">
        <v>30000</v>
      </c>
      <c r="C62" s="66">
        <v>10000</v>
      </c>
      <c r="D62" s="58">
        <f>C62*100/B62</f>
        <v>33.333333333333336</v>
      </c>
      <c r="E62" s="77">
        <v>10000</v>
      </c>
      <c r="F62" s="58">
        <f>E62*100/B62</f>
        <v>33.333333333333336</v>
      </c>
      <c r="G62" s="77">
        <v>7500</v>
      </c>
      <c r="H62" s="31">
        <f>C62/G62*100</f>
        <v>133.33333333333331</v>
      </c>
      <c r="I62" s="11"/>
      <c r="J62" s="7"/>
    </row>
    <row r="63" spans="1:10" ht="15.75">
      <c r="A63" s="76" t="s">
        <v>10</v>
      </c>
      <c r="B63" s="78"/>
      <c r="C63" s="75"/>
      <c r="D63" s="75"/>
      <c r="E63" s="75"/>
      <c r="F63" s="75"/>
      <c r="G63" s="75"/>
      <c r="H63" s="75"/>
      <c r="I63" s="11"/>
      <c r="J63" s="7"/>
    </row>
    <row r="64" spans="1:9" ht="22.5" customHeight="1">
      <c r="A64" s="113" t="s">
        <v>123</v>
      </c>
      <c r="B64" s="113"/>
      <c r="C64" s="113"/>
      <c r="D64" s="113"/>
      <c r="E64" s="113"/>
      <c r="F64" s="113"/>
      <c r="G64" s="113"/>
      <c r="H64" s="113"/>
      <c r="I64" s="11"/>
    </row>
    <row r="65" spans="1:9" ht="16.5">
      <c r="A65" s="74" t="s">
        <v>12</v>
      </c>
      <c r="B65" s="70">
        <v>10500</v>
      </c>
      <c r="C65" s="70">
        <v>660</v>
      </c>
      <c r="D65" s="70">
        <f>C65*100/B65</f>
        <v>6.285714285714286</v>
      </c>
      <c r="E65" s="70">
        <v>660</v>
      </c>
      <c r="F65" s="70">
        <f>E65*100/B65</f>
        <v>6.285714285714286</v>
      </c>
      <c r="G65" s="24">
        <v>115000</v>
      </c>
      <c r="H65" s="41">
        <f>C65/G65*100</f>
        <v>0.5739130434782609</v>
      </c>
      <c r="I65" s="12">
        <f>I66+I67</f>
        <v>274800</v>
      </c>
    </row>
    <row r="66" spans="1:9" ht="16.5">
      <c r="A66" s="76" t="s">
        <v>9</v>
      </c>
      <c r="B66" s="58">
        <v>10500</v>
      </c>
      <c r="C66" s="58">
        <v>660</v>
      </c>
      <c r="D66" s="58">
        <f>C66*100/B66</f>
        <v>6.285714285714286</v>
      </c>
      <c r="E66" s="58">
        <v>660</v>
      </c>
      <c r="F66" s="58">
        <f>E66*100/B66</f>
        <v>6.285714285714286</v>
      </c>
      <c r="G66" s="26">
        <v>115000</v>
      </c>
      <c r="H66" s="31">
        <f>C66/G66*100</f>
        <v>0.5739130434782609</v>
      </c>
      <c r="I66" s="10">
        <f>530+200+261720+12350</f>
        <v>274800</v>
      </c>
    </row>
    <row r="67" spans="1:9" ht="16.5">
      <c r="A67" s="76" t="s">
        <v>10</v>
      </c>
      <c r="B67" s="58"/>
      <c r="C67" s="58"/>
      <c r="D67" s="58"/>
      <c r="E67" s="58"/>
      <c r="F67" s="58"/>
      <c r="G67" s="58"/>
      <c r="H67" s="79"/>
      <c r="I67" s="12"/>
    </row>
    <row r="68" spans="1:9" ht="16.5">
      <c r="A68" s="113" t="s">
        <v>124</v>
      </c>
      <c r="B68" s="113"/>
      <c r="C68" s="113"/>
      <c r="D68" s="113"/>
      <c r="E68" s="113"/>
      <c r="F68" s="113"/>
      <c r="G68" s="113"/>
      <c r="H68" s="113"/>
      <c r="I68" s="12"/>
    </row>
    <row r="69" spans="1:9" ht="16.5">
      <c r="A69" s="74" t="s">
        <v>12</v>
      </c>
      <c r="B69" s="70">
        <v>21211</v>
      </c>
      <c r="C69" s="70">
        <v>6613.4</v>
      </c>
      <c r="D69" s="70">
        <f>C69*100/B69</f>
        <v>31.17910518127387</v>
      </c>
      <c r="E69" s="70">
        <v>6613.4</v>
      </c>
      <c r="F69" s="70">
        <f>E69*100/B69</f>
        <v>31.17910518127387</v>
      </c>
      <c r="G69" s="24">
        <v>2566.4</v>
      </c>
      <c r="H69" s="41">
        <f>C69/G69*100</f>
        <v>257.6917082294264</v>
      </c>
      <c r="I69" s="12"/>
    </row>
    <row r="70" spans="1:9" ht="16.5">
      <c r="A70" s="76" t="s">
        <v>9</v>
      </c>
      <c r="B70" s="58">
        <v>21211</v>
      </c>
      <c r="C70" s="58">
        <v>6613.4</v>
      </c>
      <c r="D70" s="58">
        <f>C70*100/B70</f>
        <v>31.17910518127387</v>
      </c>
      <c r="E70" s="58">
        <v>6613.4</v>
      </c>
      <c r="F70" s="58">
        <f>E70*100/B70</f>
        <v>31.17910518127387</v>
      </c>
      <c r="G70" s="26">
        <v>2566.4</v>
      </c>
      <c r="H70" s="31">
        <f>C70/G70*100</f>
        <v>257.6917082294264</v>
      </c>
      <c r="I70" s="12"/>
    </row>
    <row r="71" spans="1:9" ht="16.5">
      <c r="A71" s="76" t="s">
        <v>10</v>
      </c>
      <c r="B71" s="58"/>
      <c r="C71" s="58"/>
      <c r="D71" s="58"/>
      <c r="E71" s="58"/>
      <c r="F71" s="58"/>
      <c r="G71" s="58"/>
      <c r="H71" s="79"/>
      <c r="I71" s="12"/>
    </row>
    <row r="72" spans="1:9" ht="16.5">
      <c r="A72" s="113" t="s">
        <v>125</v>
      </c>
      <c r="B72" s="113"/>
      <c r="C72" s="113"/>
      <c r="D72" s="113"/>
      <c r="E72" s="113"/>
      <c r="F72" s="113"/>
      <c r="G72" s="113"/>
      <c r="H72" s="113"/>
      <c r="I72" s="12"/>
    </row>
    <row r="73" spans="1:9" ht="16.5">
      <c r="A73" s="74" t="s">
        <v>12</v>
      </c>
      <c r="B73" s="70">
        <v>20000</v>
      </c>
      <c r="C73" s="58"/>
      <c r="D73" s="58"/>
      <c r="E73" s="58"/>
      <c r="F73" s="58"/>
      <c r="G73" s="58"/>
      <c r="H73" s="79"/>
      <c r="I73" s="12"/>
    </row>
    <row r="74" spans="1:9" ht="16.5">
      <c r="A74" s="76" t="s">
        <v>9</v>
      </c>
      <c r="B74" s="58">
        <v>20000</v>
      </c>
      <c r="C74" s="58"/>
      <c r="D74" s="58"/>
      <c r="E74" s="58"/>
      <c r="F74" s="58"/>
      <c r="G74" s="58"/>
      <c r="H74" s="79"/>
      <c r="I74" s="12"/>
    </row>
    <row r="75" spans="1:9" ht="16.5">
      <c r="A75" s="76" t="s">
        <v>10</v>
      </c>
      <c r="B75" s="58"/>
      <c r="C75" s="58"/>
      <c r="D75" s="58"/>
      <c r="E75" s="58"/>
      <c r="F75" s="58"/>
      <c r="G75" s="58"/>
      <c r="H75" s="79"/>
      <c r="I75" s="12"/>
    </row>
    <row r="76" spans="1:9" ht="16.5">
      <c r="A76" s="113" t="s">
        <v>126</v>
      </c>
      <c r="B76" s="113"/>
      <c r="C76" s="113"/>
      <c r="D76" s="113"/>
      <c r="E76" s="113"/>
      <c r="F76" s="113"/>
      <c r="G76" s="113"/>
      <c r="H76" s="113"/>
      <c r="I76" s="12"/>
    </row>
    <row r="77" spans="1:9" ht="16.5">
      <c r="A77" s="74" t="s">
        <v>12</v>
      </c>
      <c r="B77" s="70">
        <v>7990</v>
      </c>
      <c r="C77" s="70">
        <v>2100</v>
      </c>
      <c r="D77" s="70">
        <f>C77*100/B77</f>
        <v>26.2828535669587</v>
      </c>
      <c r="E77" s="70">
        <v>2100</v>
      </c>
      <c r="F77" s="70">
        <f>E77*100/B77</f>
        <v>26.2828535669587</v>
      </c>
      <c r="G77" s="58"/>
      <c r="H77" s="79"/>
      <c r="I77" s="12"/>
    </row>
    <row r="78" spans="1:9" ht="16.5">
      <c r="A78" s="76" t="s">
        <v>9</v>
      </c>
      <c r="B78" s="58">
        <v>7990</v>
      </c>
      <c r="C78" s="58">
        <v>2100</v>
      </c>
      <c r="D78" s="58">
        <f>C78*100/B78</f>
        <v>26.2828535669587</v>
      </c>
      <c r="E78" s="58">
        <v>2100</v>
      </c>
      <c r="F78" s="58">
        <f>E78*100/B78</f>
        <v>26.2828535669587</v>
      </c>
      <c r="G78" s="58"/>
      <c r="H78" s="79"/>
      <c r="I78" s="12"/>
    </row>
    <row r="79" spans="1:9" ht="16.5">
      <c r="A79" s="76" t="s">
        <v>10</v>
      </c>
      <c r="B79" s="58"/>
      <c r="C79" s="58"/>
      <c r="D79" s="58"/>
      <c r="E79" s="58"/>
      <c r="F79" s="58"/>
      <c r="G79" s="58"/>
      <c r="H79" s="79"/>
      <c r="I79" s="12"/>
    </row>
    <row r="80" spans="1:10" ht="16.5">
      <c r="A80" s="114" t="s">
        <v>13</v>
      </c>
      <c r="B80" s="114"/>
      <c r="C80" s="114"/>
      <c r="D80" s="114"/>
      <c r="E80" s="114"/>
      <c r="F80" s="114"/>
      <c r="G80" s="114"/>
      <c r="H80" s="114"/>
      <c r="I80" s="12"/>
      <c r="J80" s="100">
        <f>B83+B87+B91+B95+B99</f>
        <v>72248</v>
      </c>
    </row>
    <row r="81" spans="1:11" ht="15.75">
      <c r="A81" s="111" t="s">
        <v>127</v>
      </c>
      <c r="B81" s="111"/>
      <c r="C81" s="111"/>
      <c r="D81" s="111"/>
      <c r="E81" s="111"/>
      <c r="F81" s="111"/>
      <c r="G81" s="111"/>
      <c r="H81" s="111"/>
      <c r="I81" s="11"/>
      <c r="J81" s="7"/>
      <c r="K81" s="7"/>
    </row>
    <row r="82" spans="1:9" ht="15.75">
      <c r="A82" s="19" t="s">
        <v>12</v>
      </c>
      <c r="B82" s="65">
        <v>500</v>
      </c>
      <c r="C82" s="25"/>
      <c r="D82" s="24"/>
      <c r="E82" s="24"/>
      <c r="F82" s="24"/>
      <c r="G82" s="25"/>
      <c r="H82" s="17"/>
      <c r="I82" s="11"/>
    </row>
    <row r="83" spans="1:9" ht="15.75">
      <c r="A83" s="15" t="s">
        <v>9</v>
      </c>
      <c r="B83" s="82">
        <v>500</v>
      </c>
      <c r="C83" s="27"/>
      <c r="D83" s="26"/>
      <c r="E83" s="17"/>
      <c r="F83" s="24"/>
      <c r="G83" s="27"/>
      <c r="H83" s="17"/>
      <c r="I83" s="11"/>
    </row>
    <row r="84" spans="1:9" ht="16.5">
      <c r="A84" s="15" t="s">
        <v>10</v>
      </c>
      <c r="B84" s="31"/>
      <c r="C84" s="17"/>
      <c r="D84" s="26"/>
      <c r="E84" s="17"/>
      <c r="F84" s="26"/>
      <c r="G84" s="43"/>
      <c r="H84" s="17"/>
      <c r="I84" s="11"/>
    </row>
    <row r="85" spans="1:9" ht="13.5" customHeight="1">
      <c r="A85" s="111" t="s">
        <v>128</v>
      </c>
      <c r="B85" s="111"/>
      <c r="C85" s="111"/>
      <c r="D85" s="111"/>
      <c r="E85" s="111"/>
      <c r="F85" s="111"/>
      <c r="G85" s="111"/>
      <c r="H85" s="111"/>
      <c r="I85" s="12"/>
    </row>
    <row r="86" spans="1:9" ht="16.5">
      <c r="A86" s="19" t="s">
        <v>12</v>
      </c>
      <c r="B86" s="65">
        <v>9000</v>
      </c>
      <c r="C86" s="22">
        <v>7632</v>
      </c>
      <c r="D86" s="70">
        <f>C86*100/B86</f>
        <v>84.8</v>
      </c>
      <c r="E86" s="22">
        <v>125.1</v>
      </c>
      <c r="F86" s="70">
        <f>E86*100/B86</f>
        <v>1.39</v>
      </c>
      <c r="G86" s="17"/>
      <c r="H86" s="31"/>
      <c r="I86" s="12"/>
    </row>
    <row r="87" spans="1:9" ht="16.5">
      <c r="A87" s="15" t="s">
        <v>9</v>
      </c>
      <c r="B87" s="66">
        <v>9000</v>
      </c>
      <c r="C87" s="17">
        <v>7632</v>
      </c>
      <c r="D87" s="58">
        <f>C87*100/B87</f>
        <v>84.8</v>
      </c>
      <c r="E87" s="17">
        <v>125.1</v>
      </c>
      <c r="F87" s="58">
        <f>E87*100/B87</f>
        <v>1.39</v>
      </c>
      <c r="G87" s="17"/>
      <c r="H87" s="31"/>
      <c r="I87" s="12"/>
    </row>
    <row r="88" spans="1:9" ht="16.5">
      <c r="A88" s="15" t="s">
        <v>10</v>
      </c>
      <c r="B88" s="27"/>
      <c r="C88" s="17"/>
      <c r="D88" s="26"/>
      <c r="E88" s="17"/>
      <c r="F88" s="26"/>
      <c r="G88" s="17"/>
      <c r="H88" s="31"/>
      <c r="I88" s="12"/>
    </row>
    <row r="89" spans="1:9" ht="16.5">
      <c r="A89" s="111" t="s">
        <v>129</v>
      </c>
      <c r="B89" s="111"/>
      <c r="C89" s="111"/>
      <c r="D89" s="111"/>
      <c r="E89" s="111"/>
      <c r="F89" s="111"/>
      <c r="G89" s="111"/>
      <c r="H89" s="111"/>
      <c r="I89" s="12"/>
    </row>
    <row r="90" spans="1:9" ht="16.5">
      <c r="A90" s="19" t="s">
        <v>12</v>
      </c>
      <c r="B90" s="65">
        <v>1000</v>
      </c>
      <c r="C90" s="17"/>
      <c r="D90" s="26"/>
      <c r="E90" s="17"/>
      <c r="F90" s="26"/>
      <c r="G90" s="17"/>
      <c r="H90" s="31"/>
      <c r="I90" s="12"/>
    </row>
    <row r="91" spans="1:9" ht="16.5">
      <c r="A91" s="15" t="s">
        <v>9</v>
      </c>
      <c r="B91" s="66">
        <v>1000</v>
      </c>
      <c r="C91" s="17"/>
      <c r="D91" s="26"/>
      <c r="E91" s="17"/>
      <c r="F91" s="26"/>
      <c r="G91" s="17"/>
      <c r="H91" s="31"/>
      <c r="I91" s="12"/>
    </row>
    <row r="92" spans="1:9" ht="16.5">
      <c r="A92" s="15" t="s">
        <v>10</v>
      </c>
      <c r="B92" s="27"/>
      <c r="C92" s="17"/>
      <c r="D92" s="26"/>
      <c r="E92" s="17"/>
      <c r="F92" s="26"/>
      <c r="G92" s="17"/>
      <c r="H92" s="31"/>
      <c r="I92" s="12"/>
    </row>
    <row r="93" spans="1:9" ht="16.5">
      <c r="A93" s="111" t="s">
        <v>130</v>
      </c>
      <c r="B93" s="111"/>
      <c r="C93" s="111"/>
      <c r="D93" s="111"/>
      <c r="E93" s="111"/>
      <c r="F93" s="111"/>
      <c r="G93" s="111"/>
      <c r="H93" s="111"/>
      <c r="I93" s="12"/>
    </row>
    <row r="94" spans="1:9" ht="16.5">
      <c r="A94" s="19" t="s">
        <v>12</v>
      </c>
      <c r="B94" s="65">
        <v>15000</v>
      </c>
      <c r="C94" s="17"/>
      <c r="D94" s="26"/>
      <c r="E94" s="17"/>
      <c r="F94" s="26"/>
      <c r="G94" s="17"/>
      <c r="H94" s="31"/>
      <c r="I94" s="12"/>
    </row>
    <row r="95" spans="1:9" ht="16.5">
      <c r="A95" s="15" t="s">
        <v>9</v>
      </c>
      <c r="B95" s="66">
        <v>15000</v>
      </c>
      <c r="C95" s="17"/>
      <c r="D95" s="26"/>
      <c r="E95" s="17"/>
      <c r="F95" s="26"/>
      <c r="G95" s="17"/>
      <c r="H95" s="31"/>
      <c r="I95" s="12"/>
    </row>
    <row r="96" spans="1:9" ht="16.5">
      <c r="A96" s="15" t="s">
        <v>10</v>
      </c>
      <c r="B96" s="27"/>
      <c r="C96" s="17"/>
      <c r="D96" s="26"/>
      <c r="E96" s="17"/>
      <c r="F96" s="26"/>
      <c r="G96" s="17"/>
      <c r="H96" s="31"/>
      <c r="I96" s="12"/>
    </row>
    <row r="97" spans="1:9" ht="16.5">
      <c r="A97" s="111" t="s">
        <v>131</v>
      </c>
      <c r="B97" s="111"/>
      <c r="C97" s="111"/>
      <c r="D97" s="111"/>
      <c r="E97" s="111"/>
      <c r="F97" s="111"/>
      <c r="G97" s="111"/>
      <c r="H97" s="111"/>
      <c r="I97" s="12"/>
    </row>
    <row r="98" spans="1:9" ht="16.5">
      <c r="A98" s="19" t="s">
        <v>12</v>
      </c>
      <c r="B98" s="65">
        <v>46748</v>
      </c>
      <c r="C98" s="22">
        <v>1740</v>
      </c>
      <c r="D98" s="70">
        <f>C98*100/B98</f>
        <v>3.7220843672456576</v>
      </c>
      <c r="E98" s="22">
        <v>1740</v>
      </c>
      <c r="F98" s="70">
        <f>E98*100/B98</f>
        <v>3.7220843672456576</v>
      </c>
      <c r="G98" s="17"/>
      <c r="H98" s="31"/>
      <c r="I98" s="12"/>
    </row>
    <row r="99" spans="1:9" ht="16.5">
      <c r="A99" s="15" t="s">
        <v>9</v>
      </c>
      <c r="B99" s="66">
        <v>46748</v>
      </c>
      <c r="C99" s="17">
        <v>1740</v>
      </c>
      <c r="D99" s="58">
        <f>C99*100/B99</f>
        <v>3.7220843672456576</v>
      </c>
      <c r="E99" s="17">
        <v>1740</v>
      </c>
      <c r="F99" s="58">
        <f>E99*100/B99</f>
        <v>3.7220843672456576</v>
      </c>
      <c r="G99" s="17"/>
      <c r="H99" s="31"/>
      <c r="I99" s="12"/>
    </row>
    <row r="100" spans="1:9" ht="16.5">
      <c r="A100" s="15" t="s">
        <v>10</v>
      </c>
      <c r="B100" s="27"/>
      <c r="C100" s="17"/>
      <c r="D100" s="26"/>
      <c r="E100" s="17"/>
      <c r="F100" s="26"/>
      <c r="G100" s="17"/>
      <c r="H100" s="31"/>
      <c r="I100" s="12"/>
    </row>
    <row r="101" spans="1:10" ht="16.5">
      <c r="A101" s="114" t="s">
        <v>14</v>
      </c>
      <c r="B101" s="114"/>
      <c r="C101" s="114"/>
      <c r="D101" s="114"/>
      <c r="E101" s="114"/>
      <c r="F101" s="114"/>
      <c r="G101" s="114"/>
      <c r="H101" s="114"/>
      <c r="I101" s="12"/>
      <c r="J101" s="100">
        <f>B104+B108+B112+B116+B120</f>
        <v>22570</v>
      </c>
    </row>
    <row r="102" spans="1:10" ht="16.5">
      <c r="A102" s="111" t="s">
        <v>132</v>
      </c>
      <c r="B102" s="111"/>
      <c r="C102" s="111"/>
      <c r="D102" s="111"/>
      <c r="E102" s="111"/>
      <c r="F102" s="111"/>
      <c r="G102" s="111"/>
      <c r="H102" s="111"/>
      <c r="I102" s="12"/>
      <c r="J102" s="7"/>
    </row>
    <row r="103" spans="1:10" ht="16.5">
      <c r="A103" s="19" t="s">
        <v>12</v>
      </c>
      <c r="B103" s="83">
        <v>800</v>
      </c>
      <c r="C103" s="60"/>
      <c r="D103" s="60"/>
      <c r="E103" s="60"/>
      <c r="F103" s="60"/>
      <c r="G103" s="60"/>
      <c r="H103" s="60"/>
      <c r="I103" s="12"/>
      <c r="J103" s="7"/>
    </row>
    <row r="104" spans="1:10" ht="16.5">
      <c r="A104" s="15" t="s">
        <v>9</v>
      </c>
      <c r="B104" s="82">
        <v>800</v>
      </c>
      <c r="C104" s="60"/>
      <c r="D104" s="60"/>
      <c r="E104" s="60"/>
      <c r="F104" s="60"/>
      <c r="G104" s="60"/>
      <c r="H104" s="60"/>
      <c r="I104" s="12"/>
      <c r="J104" s="7"/>
    </row>
    <row r="105" spans="1:10" ht="16.5">
      <c r="A105" s="15" t="s">
        <v>10</v>
      </c>
      <c r="B105" s="31"/>
      <c r="C105" s="60"/>
      <c r="D105" s="60"/>
      <c r="E105" s="60"/>
      <c r="F105" s="60"/>
      <c r="G105" s="60"/>
      <c r="H105" s="60"/>
      <c r="I105" s="12"/>
      <c r="J105" s="7"/>
    </row>
    <row r="106" spans="1:10" ht="16.5">
      <c r="A106" s="111" t="s">
        <v>133</v>
      </c>
      <c r="B106" s="111"/>
      <c r="C106" s="111"/>
      <c r="D106" s="111"/>
      <c r="E106" s="111"/>
      <c r="F106" s="111"/>
      <c r="G106" s="111"/>
      <c r="H106" s="111"/>
      <c r="I106" s="12"/>
      <c r="J106" s="7"/>
    </row>
    <row r="107" spans="1:10" ht="16.5">
      <c r="A107" s="19" t="s">
        <v>12</v>
      </c>
      <c r="B107" s="83">
        <v>12575</v>
      </c>
      <c r="C107" s="60"/>
      <c r="D107" s="60"/>
      <c r="E107" s="60"/>
      <c r="F107" s="60"/>
      <c r="G107" s="60"/>
      <c r="H107" s="60"/>
      <c r="I107" s="12"/>
      <c r="J107" s="7"/>
    </row>
    <row r="108" spans="1:10" ht="16.5">
      <c r="A108" s="15" t="s">
        <v>9</v>
      </c>
      <c r="B108" s="82">
        <v>12575</v>
      </c>
      <c r="C108" s="60"/>
      <c r="D108" s="60"/>
      <c r="E108" s="60"/>
      <c r="F108" s="60"/>
      <c r="G108" s="60"/>
      <c r="H108" s="60"/>
      <c r="I108" s="12"/>
      <c r="J108" s="7"/>
    </row>
    <row r="109" spans="1:10" ht="16.5">
      <c r="A109" s="15" t="s">
        <v>10</v>
      </c>
      <c r="B109" s="31"/>
      <c r="C109" s="60"/>
      <c r="D109" s="60"/>
      <c r="E109" s="60"/>
      <c r="F109" s="60"/>
      <c r="G109" s="60"/>
      <c r="H109" s="60"/>
      <c r="I109" s="12"/>
      <c r="J109" s="7"/>
    </row>
    <row r="110" spans="1:16" ht="16.5">
      <c r="A110" s="111" t="s">
        <v>134</v>
      </c>
      <c r="B110" s="111"/>
      <c r="C110" s="111"/>
      <c r="D110" s="111"/>
      <c r="E110" s="111"/>
      <c r="F110" s="111"/>
      <c r="G110" s="111"/>
      <c r="H110" s="111"/>
      <c r="I110" s="8"/>
      <c r="J110" s="7">
        <f>C112</f>
        <v>0</v>
      </c>
      <c r="K110" s="9"/>
      <c r="L110" s="9"/>
      <c r="M110" s="9"/>
      <c r="N110" s="9"/>
      <c r="O110" s="9"/>
      <c r="P110" s="8"/>
    </row>
    <row r="111" spans="1:16" ht="16.5">
      <c r="A111" s="19" t="s">
        <v>12</v>
      </c>
      <c r="B111" s="24">
        <v>6000</v>
      </c>
      <c r="C111" s="4"/>
      <c r="D111" s="24"/>
      <c r="E111" s="4"/>
      <c r="F111" s="24"/>
      <c r="G111" s="4"/>
      <c r="H111" s="26"/>
      <c r="I111" s="8"/>
      <c r="J111" s="9"/>
      <c r="K111" s="9"/>
      <c r="L111" s="9"/>
      <c r="M111" s="9"/>
      <c r="N111" s="9"/>
      <c r="O111" s="9"/>
      <c r="P111" s="9"/>
    </row>
    <row r="112" spans="1:16" ht="16.5">
      <c r="A112" s="15" t="s">
        <v>9</v>
      </c>
      <c r="B112" s="58">
        <v>6000</v>
      </c>
      <c r="C112" s="44"/>
      <c r="D112" s="26"/>
      <c r="E112" s="44"/>
      <c r="F112" s="26"/>
      <c r="G112" s="44"/>
      <c r="H112" s="26"/>
      <c r="I112" s="8"/>
      <c r="J112" s="9"/>
      <c r="K112" s="9"/>
      <c r="L112" s="9"/>
      <c r="M112" s="9"/>
      <c r="N112" s="9"/>
      <c r="O112" s="9"/>
      <c r="P112" s="9"/>
    </row>
    <row r="113" spans="1:9" ht="15.75">
      <c r="A113" s="15" t="s">
        <v>10</v>
      </c>
      <c r="B113" s="18"/>
      <c r="C113" s="18"/>
      <c r="D113" s="18"/>
      <c r="E113" s="18"/>
      <c r="F113" s="18"/>
      <c r="G113" s="18"/>
      <c r="H113" s="18"/>
      <c r="I113" s="14"/>
    </row>
    <row r="114" spans="1:9" ht="15.75">
      <c r="A114" s="111" t="s">
        <v>135</v>
      </c>
      <c r="B114" s="111"/>
      <c r="C114" s="111"/>
      <c r="D114" s="111"/>
      <c r="E114" s="111"/>
      <c r="F114" s="111"/>
      <c r="G114" s="111"/>
      <c r="H114" s="111"/>
      <c r="I114" s="14"/>
    </row>
    <row r="115" spans="1:9" ht="15.75">
      <c r="A115" s="19" t="s">
        <v>12</v>
      </c>
      <c r="B115" s="70">
        <v>2425</v>
      </c>
      <c r="C115" s="23"/>
      <c r="D115" s="23"/>
      <c r="E115" s="23"/>
      <c r="F115" s="23"/>
      <c r="G115" s="23"/>
      <c r="H115" s="23"/>
      <c r="I115" s="14"/>
    </row>
    <row r="116" spans="1:9" ht="15.75">
      <c r="A116" s="15" t="s">
        <v>9</v>
      </c>
      <c r="B116" s="58">
        <v>2425</v>
      </c>
      <c r="C116" s="23"/>
      <c r="D116" s="23"/>
      <c r="E116" s="23"/>
      <c r="F116" s="23"/>
      <c r="G116" s="23"/>
      <c r="H116" s="23"/>
      <c r="I116" s="14"/>
    </row>
    <row r="117" spans="1:9" ht="15.75">
      <c r="A117" s="15" t="s">
        <v>10</v>
      </c>
      <c r="B117" s="23"/>
      <c r="C117" s="23"/>
      <c r="D117" s="23"/>
      <c r="E117" s="23"/>
      <c r="F117" s="23"/>
      <c r="G117" s="23"/>
      <c r="H117" s="23"/>
      <c r="I117" s="14"/>
    </row>
    <row r="118" spans="1:9" ht="21" customHeight="1">
      <c r="A118" s="111" t="s">
        <v>136</v>
      </c>
      <c r="B118" s="111"/>
      <c r="C118" s="111"/>
      <c r="D118" s="111"/>
      <c r="E118" s="111"/>
      <c r="F118" s="111"/>
      <c r="G118" s="111"/>
      <c r="H118" s="111"/>
      <c r="I118" s="14"/>
    </row>
    <row r="119" spans="1:9" ht="15.75">
      <c r="A119" s="19" t="s">
        <v>12</v>
      </c>
      <c r="B119" s="70">
        <v>770</v>
      </c>
      <c r="C119" s="23"/>
      <c r="D119" s="23"/>
      <c r="E119" s="23"/>
      <c r="F119" s="23"/>
      <c r="G119" s="23"/>
      <c r="H119" s="23"/>
      <c r="I119" s="14"/>
    </row>
    <row r="120" spans="1:9" ht="15.75">
      <c r="A120" s="15" t="s">
        <v>9</v>
      </c>
      <c r="B120" s="58">
        <v>770</v>
      </c>
      <c r="C120" s="23"/>
      <c r="D120" s="23"/>
      <c r="E120" s="23"/>
      <c r="F120" s="23"/>
      <c r="G120" s="23"/>
      <c r="H120" s="23"/>
      <c r="I120" s="14"/>
    </row>
    <row r="121" spans="1:9" ht="15.75">
      <c r="A121" s="15" t="s">
        <v>10</v>
      </c>
      <c r="B121" s="23"/>
      <c r="C121" s="23"/>
      <c r="D121" s="23"/>
      <c r="E121" s="23"/>
      <c r="F121" s="23"/>
      <c r="G121" s="23"/>
      <c r="H121" s="23"/>
      <c r="I121" s="14"/>
    </row>
    <row r="122" spans="1:10" ht="14.25" customHeight="1">
      <c r="A122" s="117" t="s">
        <v>15</v>
      </c>
      <c r="B122" s="117"/>
      <c r="C122" s="117"/>
      <c r="D122" s="117"/>
      <c r="E122" s="117"/>
      <c r="F122" s="117"/>
      <c r="G122" s="117"/>
      <c r="H122" s="117"/>
      <c r="I122" s="11"/>
      <c r="J122" s="100">
        <f>B133+B137+B141</f>
        <v>105641</v>
      </c>
    </row>
    <row r="123" spans="1:10" ht="0.75" customHeight="1" hidden="1">
      <c r="A123" s="112" t="s">
        <v>60</v>
      </c>
      <c r="B123" s="112"/>
      <c r="C123" s="112"/>
      <c r="D123" s="112"/>
      <c r="E123" s="112"/>
      <c r="F123" s="112"/>
      <c r="G123" s="112"/>
      <c r="H123" s="112"/>
      <c r="I123" s="14"/>
      <c r="J123" s="7"/>
    </row>
    <row r="124" spans="1:9" ht="15.75" hidden="1">
      <c r="A124" s="19" t="s">
        <v>12</v>
      </c>
      <c r="B124" s="25"/>
      <c r="C124" s="25"/>
      <c r="D124" s="24"/>
      <c r="E124" s="25"/>
      <c r="F124" s="24"/>
      <c r="G124" s="25"/>
      <c r="H124" s="39"/>
      <c r="I124" s="14"/>
    </row>
    <row r="125" spans="1:10" ht="15.75" hidden="1">
      <c r="A125" s="15" t="s">
        <v>9</v>
      </c>
      <c r="B125" s="58"/>
      <c r="C125" s="58"/>
      <c r="D125" s="26"/>
      <c r="E125" s="58"/>
      <c r="F125" s="26"/>
      <c r="G125" s="26"/>
      <c r="H125" s="26"/>
      <c r="I125" s="14"/>
      <c r="J125" s="7"/>
    </row>
    <row r="126" spans="1:9" ht="15.75" hidden="1">
      <c r="A126" s="15" t="s">
        <v>10</v>
      </c>
      <c r="B126" s="18"/>
      <c r="C126" s="18"/>
      <c r="D126" s="18"/>
      <c r="E126" s="18"/>
      <c r="F126" s="18"/>
      <c r="G126" s="18"/>
      <c r="H126" s="18"/>
      <c r="I126" s="14"/>
    </row>
    <row r="127" spans="1:9" ht="30" customHeight="1" hidden="1">
      <c r="A127" s="112" t="s">
        <v>61</v>
      </c>
      <c r="B127" s="112"/>
      <c r="C127" s="112"/>
      <c r="D127" s="112"/>
      <c r="E127" s="112"/>
      <c r="F127" s="112"/>
      <c r="G127" s="112"/>
      <c r="H127" s="112"/>
      <c r="I127" s="14"/>
    </row>
    <row r="128" spans="1:9" ht="15.75" hidden="1">
      <c r="A128" s="19" t="s">
        <v>12</v>
      </c>
      <c r="B128" s="25"/>
      <c r="C128" s="22"/>
      <c r="D128" s="24"/>
      <c r="E128" s="22"/>
      <c r="F128" s="24"/>
      <c r="G128" s="22"/>
      <c r="H128" s="26"/>
      <c r="I128" s="14"/>
    </row>
    <row r="129" spans="1:9" ht="15.75" hidden="1">
      <c r="A129" s="15" t="s">
        <v>9</v>
      </c>
      <c r="B129" s="27"/>
      <c r="C129" s="17"/>
      <c r="D129" s="26"/>
      <c r="E129" s="17"/>
      <c r="F129" s="26"/>
      <c r="G129" s="17"/>
      <c r="H129" s="26"/>
      <c r="I129" s="14"/>
    </row>
    <row r="130" spans="1:9" ht="15.75" hidden="1">
      <c r="A130" s="15" t="s">
        <v>10</v>
      </c>
      <c r="B130" s="17"/>
      <c r="C130" s="18"/>
      <c r="D130" s="18"/>
      <c r="E130" s="18"/>
      <c r="F130" s="18"/>
      <c r="G130" s="18"/>
      <c r="H130" s="18"/>
      <c r="I130" s="14"/>
    </row>
    <row r="131" spans="1:9" ht="19.5" customHeight="1">
      <c r="A131" s="111" t="s">
        <v>137</v>
      </c>
      <c r="B131" s="111"/>
      <c r="C131" s="111"/>
      <c r="D131" s="111"/>
      <c r="E131" s="111"/>
      <c r="F131" s="111"/>
      <c r="G131" s="111"/>
      <c r="H131" s="111"/>
      <c r="I131" s="14"/>
    </row>
    <row r="132" spans="1:9" ht="15.75">
      <c r="A132" s="74" t="s">
        <v>12</v>
      </c>
      <c r="B132" s="70">
        <v>19137</v>
      </c>
      <c r="C132" s="81">
        <v>798</v>
      </c>
      <c r="D132" s="70">
        <f>C132/B132*100</f>
        <v>4.169932591315254</v>
      </c>
      <c r="E132" s="81">
        <v>798</v>
      </c>
      <c r="F132" s="70">
        <f>E132/B132*100</f>
        <v>4.169932591315254</v>
      </c>
      <c r="G132" s="81"/>
      <c r="H132" s="65"/>
      <c r="I132" s="14"/>
    </row>
    <row r="133" spans="1:9" ht="15.75">
      <c r="A133" s="76" t="s">
        <v>9</v>
      </c>
      <c r="B133" s="58">
        <v>19137</v>
      </c>
      <c r="C133" s="108">
        <v>798</v>
      </c>
      <c r="D133" s="58">
        <f>C133/B133*100</f>
        <v>4.169932591315254</v>
      </c>
      <c r="E133" s="78">
        <v>798</v>
      </c>
      <c r="F133" s="58">
        <f>E133/B133*100</f>
        <v>4.169932591315254</v>
      </c>
      <c r="G133" s="78"/>
      <c r="H133" s="66"/>
      <c r="I133" s="14"/>
    </row>
    <row r="134" spans="1:9" ht="15" customHeight="1">
      <c r="A134" s="76" t="s">
        <v>10</v>
      </c>
      <c r="B134" s="78"/>
      <c r="C134" s="80"/>
      <c r="D134" s="80"/>
      <c r="E134" s="80"/>
      <c r="F134" s="80"/>
      <c r="G134" s="80"/>
      <c r="H134" s="80"/>
      <c r="I134" s="14"/>
    </row>
    <row r="135" spans="1:9" ht="32.25" customHeight="1">
      <c r="A135" s="113" t="s">
        <v>138</v>
      </c>
      <c r="B135" s="113"/>
      <c r="C135" s="113"/>
      <c r="D135" s="113"/>
      <c r="E135" s="113"/>
      <c r="F135" s="113"/>
      <c r="G135" s="113"/>
      <c r="H135" s="113"/>
      <c r="I135" s="14"/>
    </row>
    <row r="136" spans="1:9" ht="15" customHeight="1">
      <c r="A136" s="74" t="s">
        <v>12</v>
      </c>
      <c r="B136" s="70">
        <v>2802</v>
      </c>
      <c r="C136" s="81">
        <v>327.5</v>
      </c>
      <c r="D136" s="70">
        <f>C136/B136*100</f>
        <v>11.68807994289793</v>
      </c>
      <c r="E136" s="81">
        <v>100</v>
      </c>
      <c r="F136" s="70">
        <f>E136/B136*100</f>
        <v>3.5688793718772307</v>
      </c>
      <c r="G136" s="81"/>
      <c r="H136" s="65"/>
      <c r="I136" s="14"/>
    </row>
    <row r="137" spans="1:9" ht="15" customHeight="1">
      <c r="A137" s="76" t="s">
        <v>9</v>
      </c>
      <c r="B137" s="58">
        <v>2802</v>
      </c>
      <c r="C137" s="78">
        <v>327.5</v>
      </c>
      <c r="D137" s="58">
        <f>C137/B137*100</f>
        <v>11.68807994289793</v>
      </c>
      <c r="E137" s="78">
        <v>100</v>
      </c>
      <c r="F137" s="58">
        <f>E137/B137*100</f>
        <v>3.5688793718772307</v>
      </c>
      <c r="G137" s="78"/>
      <c r="H137" s="66"/>
      <c r="I137" s="14"/>
    </row>
    <row r="138" spans="1:9" ht="15" customHeight="1">
      <c r="A138" s="76" t="s">
        <v>10</v>
      </c>
      <c r="B138" s="78"/>
      <c r="C138" s="78"/>
      <c r="D138" s="78"/>
      <c r="E138" s="78"/>
      <c r="F138" s="78"/>
      <c r="G138" s="78"/>
      <c r="H138" s="80"/>
      <c r="I138" s="14"/>
    </row>
    <row r="139" spans="1:9" ht="30.75" customHeight="1">
      <c r="A139" s="113" t="s">
        <v>139</v>
      </c>
      <c r="B139" s="113"/>
      <c r="C139" s="113"/>
      <c r="D139" s="113"/>
      <c r="E139" s="113"/>
      <c r="F139" s="113"/>
      <c r="G139" s="113"/>
      <c r="H139" s="113"/>
      <c r="I139" s="14"/>
    </row>
    <row r="140" spans="1:9" ht="15" customHeight="1">
      <c r="A140" s="74" t="s">
        <v>12</v>
      </c>
      <c r="B140" s="81">
        <v>83702</v>
      </c>
      <c r="C140" s="81">
        <v>9721.4</v>
      </c>
      <c r="D140" s="70">
        <f>C140/B140*100</f>
        <v>11.614298344125588</v>
      </c>
      <c r="E140" s="81">
        <v>9721.4</v>
      </c>
      <c r="F140" s="70">
        <f>E140/B140*100</f>
        <v>11.614298344125588</v>
      </c>
      <c r="G140" s="78"/>
      <c r="H140" s="80"/>
      <c r="I140" s="14"/>
    </row>
    <row r="141" spans="1:9" ht="15" customHeight="1">
      <c r="A141" s="76" t="s">
        <v>9</v>
      </c>
      <c r="B141" s="78">
        <v>83702</v>
      </c>
      <c r="C141" s="78">
        <v>9721.4</v>
      </c>
      <c r="D141" s="58">
        <f>C141/B141*100</f>
        <v>11.614298344125588</v>
      </c>
      <c r="E141" s="78">
        <v>9721.4</v>
      </c>
      <c r="F141" s="58">
        <f>E141/B141*100</f>
        <v>11.614298344125588</v>
      </c>
      <c r="G141" s="78"/>
      <c r="H141" s="80"/>
      <c r="I141" s="14"/>
    </row>
    <row r="142" spans="1:9" ht="15" customHeight="1">
      <c r="A142" s="15" t="s">
        <v>10</v>
      </c>
      <c r="B142" s="17"/>
      <c r="C142" s="17"/>
      <c r="D142" s="17"/>
      <c r="E142" s="17"/>
      <c r="F142" s="17"/>
      <c r="G142" s="17"/>
      <c r="H142" s="18"/>
      <c r="I142" s="14"/>
    </row>
    <row r="143" spans="1:10" ht="15.75">
      <c r="A143" s="117" t="s">
        <v>37</v>
      </c>
      <c r="B143" s="117"/>
      <c r="C143" s="117"/>
      <c r="D143" s="117"/>
      <c r="E143" s="117"/>
      <c r="F143" s="117"/>
      <c r="G143" s="117"/>
      <c r="H143" s="117"/>
      <c r="I143" s="14"/>
      <c r="J143" s="100">
        <f>B146++B150</f>
        <v>9132.4</v>
      </c>
    </row>
    <row r="144" spans="1:8" ht="33" customHeight="1">
      <c r="A144" s="113" t="s">
        <v>140</v>
      </c>
      <c r="B144" s="113"/>
      <c r="C144" s="113"/>
      <c r="D144" s="113"/>
      <c r="E144" s="113"/>
      <c r="F144" s="113"/>
      <c r="G144" s="113"/>
      <c r="H144" s="113"/>
    </row>
    <row r="145" spans="1:8" ht="15.75" customHeight="1">
      <c r="A145" s="76" t="s">
        <v>12</v>
      </c>
      <c r="B145" s="65">
        <v>6632.4</v>
      </c>
      <c r="C145" s="65">
        <v>1358.7</v>
      </c>
      <c r="D145" s="70">
        <f>C145/B145*100</f>
        <v>20.485796996562332</v>
      </c>
      <c r="E145" s="70">
        <v>874.7</v>
      </c>
      <c r="F145" s="70">
        <f>E145/B145*100</f>
        <v>13.188287799288343</v>
      </c>
      <c r="G145" s="25">
        <v>800</v>
      </c>
      <c r="H145" s="41">
        <f>C145/G145*100</f>
        <v>169.8375</v>
      </c>
    </row>
    <row r="146" spans="1:8" ht="16.5" customHeight="1">
      <c r="A146" s="76" t="s">
        <v>9</v>
      </c>
      <c r="B146" s="66">
        <v>6632.4</v>
      </c>
      <c r="C146" s="66">
        <v>1358.7</v>
      </c>
      <c r="D146" s="58">
        <f>C146/B146*100</f>
        <v>20.485796996562332</v>
      </c>
      <c r="E146" s="58">
        <v>874.7</v>
      </c>
      <c r="F146" s="58">
        <f>E146/B146*100</f>
        <v>13.188287799288343</v>
      </c>
      <c r="G146" s="27">
        <v>800</v>
      </c>
      <c r="H146" s="31">
        <f>C146/G146*100</f>
        <v>169.8375</v>
      </c>
    </row>
    <row r="147" spans="1:8" ht="16.5" customHeight="1">
      <c r="A147" s="76" t="s">
        <v>10</v>
      </c>
      <c r="B147" s="80"/>
      <c r="C147" s="80"/>
      <c r="D147" s="98"/>
      <c r="E147" s="80"/>
      <c r="F147" s="80"/>
      <c r="G147" s="80"/>
      <c r="H147" s="80"/>
    </row>
    <row r="148" spans="1:8" ht="21.75" customHeight="1">
      <c r="A148" s="113" t="s">
        <v>141</v>
      </c>
      <c r="B148" s="113"/>
      <c r="C148" s="113"/>
      <c r="D148" s="113"/>
      <c r="E148" s="113"/>
      <c r="F148" s="113"/>
      <c r="G148" s="113"/>
      <c r="H148" s="113"/>
    </row>
    <row r="149" spans="1:8" ht="16.5" customHeight="1">
      <c r="A149" s="76" t="s">
        <v>12</v>
      </c>
      <c r="B149" s="65">
        <v>2500</v>
      </c>
      <c r="C149" s="65">
        <v>279</v>
      </c>
      <c r="D149" s="70">
        <f>C149/B149*100</f>
        <v>11.16</v>
      </c>
      <c r="E149" s="65">
        <v>279</v>
      </c>
      <c r="F149" s="70">
        <f>E149/B149*100</f>
        <v>11.16</v>
      </c>
      <c r="G149" s="25">
        <v>321.1</v>
      </c>
      <c r="H149" s="41">
        <f>C149/G149*100</f>
        <v>86.88881968234195</v>
      </c>
    </row>
    <row r="150" spans="1:8" ht="16.5" customHeight="1">
      <c r="A150" s="76" t="s">
        <v>9</v>
      </c>
      <c r="B150" s="66">
        <v>2500</v>
      </c>
      <c r="C150" s="66">
        <v>279</v>
      </c>
      <c r="D150" s="58">
        <f>C150/B150*100</f>
        <v>11.16</v>
      </c>
      <c r="E150" s="66">
        <v>279</v>
      </c>
      <c r="F150" s="58">
        <f>E150/B150*100</f>
        <v>11.16</v>
      </c>
      <c r="G150" s="27">
        <v>321.1</v>
      </c>
      <c r="H150" s="31">
        <f>C150/G150*100</f>
        <v>86.88881968234195</v>
      </c>
    </row>
    <row r="151" spans="1:8" ht="16.5" customHeight="1">
      <c r="A151" s="76" t="s">
        <v>10</v>
      </c>
      <c r="B151" s="80"/>
      <c r="C151" s="80"/>
      <c r="D151" s="98"/>
      <c r="E151" s="80"/>
      <c r="F151" s="80"/>
      <c r="G151" s="80"/>
      <c r="H151" s="80"/>
    </row>
    <row r="152" spans="1:10" ht="15.75">
      <c r="A152" s="117" t="s">
        <v>16</v>
      </c>
      <c r="B152" s="117"/>
      <c r="C152" s="117"/>
      <c r="D152" s="117"/>
      <c r="E152" s="117"/>
      <c r="F152" s="117"/>
      <c r="G152" s="117"/>
      <c r="H152" s="117"/>
      <c r="I152" s="14"/>
      <c r="J152" s="100">
        <f>B155+B159+B163+B167+B171+B175+B179</f>
        <v>246922.2</v>
      </c>
    </row>
    <row r="153" spans="1:10" ht="15.75">
      <c r="A153" s="111" t="s">
        <v>142</v>
      </c>
      <c r="B153" s="111"/>
      <c r="C153" s="111"/>
      <c r="D153" s="111"/>
      <c r="E153" s="111"/>
      <c r="F153" s="111"/>
      <c r="G153" s="111"/>
      <c r="H153" s="111"/>
      <c r="I153" s="14"/>
      <c r="J153" s="7"/>
    </row>
    <row r="154" spans="1:9" ht="15.75">
      <c r="A154" s="19" t="s">
        <v>12</v>
      </c>
      <c r="B154" s="70">
        <v>9026</v>
      </c>
      <c r="C154" s="24">
        <v>2032.2</v>
      </c>
      <c r="D154" s="70">
        <f>C154/B154*100</f>
        <v>22.514956791491247</v>
      </c>
      <c r="E154" s="24">
        <v>2032.2</v>
      </c>
      <c r="F154" s="70">
        <f>E154/B154*100</f>
        <v>22.514956791491247</v>
      </c>
      <c r="G154" s="25">
        <f>G155+G156</f>
        <v>573.2</v>
      </c>
      <c r="H154" s="41">
        <f>C154/G154*100</f>
        <v>354.5359385903698</v>
      </c>
      <c r="I154" s="14"/>
    </row>
    <row r="155" spans="1:9" ht="15.75">
      <c r="A155" s="15" t="s">
        <v>9</v>
      </c>
      <c r="B155" s="58">
        <v>9026</v>
      </c>
      <c r="C155" s="107">
        <v>2032.2</v>
      </c>
      <c r="D155" s="58">
        <f>C155/B155*100</f>
        <v>22.514956791491247</v>
      </c>
      <c r="E155" s="26">
        <v>2032.2</v>
      </c>
      <c r="F155" s="58">
        <f>E155/B155*100</f>
        <v>22.514956791491247</v>
      </c>
      <c r="G155" s="26">
        <v>573.2</v>
      </c>
      <c r="H155" s="31">
        <f>C155/G155*100</f>
        <v>354.5359385903698</v>
      </c>
      <c r="I155" s="14"/>
    </row>
    <row r="156" spans="1:9" ht="15.75">
      <c r="A156" s="15" t="s">
        <v>10</v>
      </c>
      <c r="B156" s="26"/>
      <c r="C156" s="26"/>
      <c r="D156" s="26"/>
      <c r="E156" s="26"/>
      <c r="F156" s="26"/>
      <c r="G156" s="26"/>
      <c r="H156" s="40"/>
      <c r="I156" s="14"/>
    </row>
    <row r="157" spans="1:9" ht="20.25" customHeight="1">
      <c r="A157" s="111" t="s">
        <v>143</v>
      </c>
      <c r="B157" s="111"/>
      <c r="C157" s="111"/>
      <c r="D157" s="111"/>
      <c r="E157" s="111"/>
      <c r="F157" s="111"/>
      <c r="G157" s="111"/>
      <c r="H157" s="111"/>
      <c r="I157" s="14"/>
    </row>
    <row r="158" spans="1:9" ht="15.75">
      <c r="A158" s="19" t="s">
        <v>12</v>
      </c>
      <c r="B158" s="70">
        <v>1526.2</v>
      </c>
      <c r="C158" s="24"/>
      <c r="D158" s="24"/>
      <c r="E158" s="24"/>
      <c r="F158" s="24"/>
      <c r="G158" s="24">
        <v>2357.8</v>
      </c>
      <c r="H158" s="40"/>
      <c r="I158" s="14"/>
    </row>
    <row r="159" spans="1:9" ht="15.75">
      <c r="A159" s="15" t="s">
        <v>9</v>
      </c>
      <c r="B159" s="58">
        <v>1526.2</v>
      </c>
      <c r="C159" s="26"/>
      <c r="D159" s="26"/>
      <c r="E159" s="26"/>
      <c r="F159" s="26"/>
      <c r="G159" s="26">
        <v>2357.8</v>
      </c>
      <c r="H159" s="40"/>
      <c r="I159" s="14"/>
    </row>
    <row r="160" spans="1:9" ht="15.75">
      <c r="A160" s="15" t="s">
        <v>10</v>
      </c>
      <c r="B160" s="58"/>
      <c r="C160" s="26"/>
      <c r="D160" s="26"/>
      <c r="E160" s="26"/>
      <c r="F160" s="26"/>
      <c r="G160" s="26"/>
      <c r="H160" s="40"/>
      <c r="I160" s="14"/>
    </row>
    <row r="161" spans="1:9" ht="15.75">
      <c r="A161" s="111" t="s">
        <v>144</v>
      </c>
      <c r="B161" s="111"/>
      <c r="C161" s="111"/>
      <c r="D161" s="111"/>
      <c r="E161" s="111"/>
      <c r="F161" s="111"/>
      <c r="G161" s="111"/>
      <c r="H161" s="111"/>
      <c r="I161" s="14"/>
    </row>
    <row r="162" spans="1:9" ht="15.75">
      <c r="A162" s="19" t="s">
        <v>12</v>
      </c>
      <c r="B162" s="24">
        <v>76000</v>
      </c>
      <c r="C162" s="26"/>
      <c r="D162" s="26"/>
      <c r="E162" s="26"/>
      <c r="F162" s="26"/>
      <c r="G162" s="26"/>
      <c r="H162" s="40"/>
      <c r="I162" s="14"/>
    </row>
    <row r="163" spans="1:9" ht="15.75">
      <c r="A163" s="15" t="s">
        <v>9</v>
      </c>
      <c r="B163" s="26">
        <v>76000</v>
      </c>
      <c r="C163" s="26"/>
      <c r="D163" s="26"/>
      <c r="E163" s="26"/>
      <c r="F163" s="26"/>
      <c r="G163" s="26"/>
      <c r="H163" s="40"/>
      <c r="I163" s="14"/>
    </row>
    <row r="164" spans="1:9" ht="15.75">
      <c r="A164" s="15" t="s">
        <v>10</v>
      </c>
      <c r="B164" s="26"/>
      <c r="C164" s="26"/>
      <c r="D164" s="26"/>
      <c r="E164" s="26"/>
      <c r="F164" s="26"/>
      <c r="G164" s="26"/>
      <c r="H164" s="40"/>
      <c r="I164" s="14"/>
    </row>
    <row r="165" spans="1:9" ht="15.75">
      <c r="A165" s="111" t="s">
        <v>145</v>
      </c>
      <c r="B165" s="111"/>
      <c r="C165" s="111"/>
      <c r="D165" s="111"/>
      <c r="E165" s="111"/>
      <c r="F165" s="111"/>
      <c r="G165" s="111"/>
      <c r="H165" s="111"/>
      <c r="I165" s="14"/>
    </row>
    <row r="166" spans="1:9" ht="15.75">
      <c r="A166" s="74" t="s">
        <v>12</v>
      </c>
      <c r="B166" s="70">
        <v>14000</v>
      </c>
      <c r="C166" s="81">
        <v>232</v>
      </c>
      <c r="D166" s="70">
        <f>C166/B166*100</f>
        <v>1.657142857142857</v>
      </c>
      <c r="E166" s="81">
        <v>232</v>
      </c>
      <c r="F166" s="70">
        <f>E166/B166*100</f>
        <v>1.657142857142857</v>
      </c>
      <c r="G166" s="22">
        <v>15.5</v>
      </c>
      <c r="H166" s="80"/>
      <c r="I166" s="14"/>
    </row>
    <row r="167" spans="1:9" ht="15.75">
      <c r="A167" s="76" t="s">
        <v>9</v>
      </c>
      <c r="B167" s="58">
        <v>14000</v>
      </c>
      <c r="C167" s="78">
        <v>232</v>
      </c>
      <c r="D167" s="58">
        <f>C167/B167*100</f>
        <v>1.657142857142857</v>
      </c>
      <c r="E167" s="78">
        <v>232</v>
      </c>
      <c r="F167" s="58">
        <f>E167/B167*100</f>
        <v>1.657142857142857</v>
      </c>
      <c r="G167" s="17">
        <v>15.5</v>
      </c>
      <c r="H167" s="80"/>
      <c r="I167" s="14"/>
    </row>
    <row r="168" spans="1:9" ht="15.75">
      <c r="A168" s="76" t="s">
        <v>10</v>
      </c>
      <c r="B168" s="78"/>
      <c r="C168" s="78"/>
      <c r="D168" s="58"/>
      <c r="E168" s="78"/>
      <c r="F168" s="58"/>
      <c r="G168" s="80"/>
      <c r="H168" s="80"/>
      <c r="I168" s="14"/>
    </row>
    <row r="169" spans="1:9" ht="15.75">
      <c r="A169" s="113" t="s">
        <v>146</v>
      </c>
      <c r="B169" s="113"/>
      <c r="C169" s="113"/>
      <c r="D169" s="113"/>
      <c r="E169" s="113"/>
      <c r="F169" s="113"/>
      <c r="G169" s="113"/>
      <c r="H169" s="113"/>
      <c r="I169" s="14"/>
    </row>
    <row r="170" spans="1:9" ht="15.75">
      <c r="A170" s="74" t="s">
        <v>12</v>
      </c>
      <c r="B170" s="70">
        <v>127733</v>
      </c>
      <c r="C170" s="81">
        <v>38848.5</v>
      </c>
      <c r="D170" s="70">
        <f>C170/B170*100</f>
        <v>30.41383197764086</v>
      </c>
      <c r="E170" s="81">
        <v>38848.5</v>
      </c>
      <c r="F170" s="70">
        <f>E170/B170*100</f>
        <v>30.41383197764086</v>
      </c>
      <c r="G170" s="22">
        <f>34836.6+G172</f>
        <v>37119.6</v>
      </c>
      <c r="H170" s="41">
        <f>C170/G170*100</f>
        <v>104.65764717292213</v>
      </c>
      <c r="I170" s="14"/>
    </row>
    <row r="171" spans="1:9" ht="15.75">
      <c r="A171" s="76" t="s">
        <v>9</v>
      </c>
      <c r="B171" s="58">
        <v>127733</v>
      </c>
      <c r="C171" s="78">
        <v>38848.5</v>
      </c>
      <c r="D171" s="58">
        <f>C171/B171*100</f>
        <v>30.41383197764086</v>
      </c>
      <c r="E171" s="78">
        <v>38848.5</v>
      </c>
      <c r="F171" s="58">
        <f>E171/B171*100</f>
        <v>30.41383197764086</v>
      </c>
      <c r="G171" s="17">
        <v>34836.6</v>
      </c>
      <c r="H171" s="31">
        <f>C171/G171*100</f>
        <v>111.5163362670295</v>
      </c>
      <c r="I171" s="14"/>
    </row>
    <row r="172" spans="1:9" ht="15.75">
      <c r="A172" s="76" t="s">
        <v>10</v>
      </c>
      <c r="B172" s="78"/>
      <c r="C172" s="78"/>
      <c r="D172" s="58"/>
      <c r="E172" s="78"/>
      <c r="F172" s="58"/>
      <c r="G172" s="17">
        <f>2083+200</f>
        <v>2283</v>
      </c>
      <c r="H172" s="80"/>
      <c r="I172" s="14"/>
    </row>
    <row r="173" spans="1:9" ht="30" customHeight="1">
      <c r="A173" s="121" t="s">
        <v>147</v>
      </c>
      <c r="B173" s="122"/>
      <c r="C173" s="122"/>
      <c r="D173" s="122"/>
      <c r="E173" s="122"/>
      <c r="F173" s="122"/>
      <c r="G173" s="122"/>
      <c r="H173" s="123"/>
      <c r="I173" s="14"/>
    </row>
    <row r="174" spans="1:9" ht="15.75">
      <c r="A174" s="74" t="s">
        <v>12</v>
      </c>
      <c r="B174" s="70">
        <v>3597</v>
      </c>
      <c r="C174" s="78"/>
      <c r="D174" s="58"/>
      <c r="E174" s="78"/>
      <c r="F174" s="58"/>
      <c r="G174" s="78"/>
      <c r="H174" s="80"/>
      <c r="I174" s="14"/>
    </row>
    <row r="175" spans="1:9" ht="15.75">
      <c r="A175" s="76" t="s">
        <v>9</v>
      </c>
      <c r="B175" s="58">
        <v>3597</v>
      </c>
      <c r="C175" s="78"/>
      <c r="D175" s="58"/>
      <c r="E175" s="78"/>
      <c r="F175" s="58"/>
      <c r="G175" s="78"/>
      <c r="H175" s="80"/>
      <c r="I175" s="14"/>
    </row>
    <row r="176" spans="1:9" ht="15.75">
      <c r="A176" s="76" t="s">
        <v>10</v>
      </c>
      <c r="B176" s="78"/>
      <c r="C176" s="78"/>
      <c r="D176" s="58"/>
      <c r="E176" s="78"/>
      <c r="F176" s="58"/>
      <c r="G176" s="78"/>
      <c r="H176" s="80"/>
      <c r="I176" s="14"/>
    </row>
    <row r="177" spans="1:9" ht="15.75">
      <c r="A177" s="121" t="s">
        <v>148</v>
      </c>
      <c r="B177" s="122"/>
      <c r="C177" s="122"/>
      <c r="D177" s="122"/>
      <c r="E177" s="122"/>
      <c r="F177" s="122"/>
      <c r="G177" s="122"/>
      <c r="H177" s="123"/>
      <c r="I177" s="14"/>
    </row>
    <row r="178" spans="1:9" ht="15.75">
      <c r="A178" s="74" t="s">
        <v>12</v>
      </c>
      <c r="B178" s="70">
        <v>15040</v>
      </c>
      <c r="C178" s="78"/>
      <c r="D178" s="58"/>
      <c r="E178" s="78"/>
      <c r="F178" s="58"/>
      <c r="G178" s="78"/>
      <c r="H178" s="80"/>
      <c r="I178" s="14"/>
    </row>
    <row r="179" spans="1:9" ht="15.75">
      <c r="A179" s="76" t="s">
        <v>9</v>
      </c>
      <c r="B179" s="58">
        <v>15040</v>
      </c>
      <c r="C179" s="78"/>
      <c r="D179" s="58"/>
      <c r="E179" s="78"/>
      <c r="F179" s="58"/>
      <c r="G179" s="78"/>
      <c r="H179" s="80"/>
      <c r="I179" s="14"/>
    </row>
    <row r="180" spans="1:9" ht="15.75">
      <c r="A180" s="15" t="s">
        <v>10</v>
      </c>
      <c r="B180" s="17"/>
      <c r="C180" s="17"/>
      <c r="D180" s="26"/>
      <c r="E180" s="17"/>
      <c r="F180" s="26"/>
      <c r="G180" s="17"/>
      <c r="H180" s="18"/>
      <c r="I180" s="14"/>
    </row>
    <row r="181" spans="1:10" ht="15.75">
      <c r="A181" s="114" t="s">
        <v>17</v>
      </c>
      <c r="B181" s="114"/>
      <c r="C181" s="114"/>
      <c r="D181" s="114"/>
      <c r="E181" s="114"/>
      <c r="F181" s="114"/>
      <c r="G181" s="114"/>
      <c r="H181" s="114"/>
      <c r="I181" s="14"/>
      <c r="J181" s="38">
        <f>B184+B188+B200+B212+B216+B220</f>
        <v>26124.8</v>
      </c>
    </row>
    <row r="182" spans="1:10" ht="15.75">
      <c r="A182" s="113" t="s">
        <v>149</v>
      </c>
      <c r="B182" s="113"/>
      <c r="C182" s="113"/>
      <c r="D182" s="113"/>
      <c r="E182" s="113"/>
      <c r="F182" s="113"/>
      <c r="G182" s="113"/>
      <c r="H182" s="113"/>
      <c r="I182" s="14"/>
      <c r="J182" s="7"/>
    </row>
    <row r="183" spans="1:10" ht="15.75">
      <c r="A183" s="74" t="s">
        <v>12</v>
      </c>
      <c r="B183" s="70">
        <v>2450</v>
      </c>
      <c r="C183" s="83"/>
      <c r="D183" s="70"/>
      <c r="E183" s="83"/>
      <c r="F183" s="70"/>
      <c r="G183" s="41">
        <v>419.1</v>
      </c>
      <c r="H183" s="83"/>
      <c r="I183" s="14"/>
      <c r="J183" s="7"/>
    </row>
    <row r="184" spans="1:9" ht="15.75">
      <c r="A184" s="76" t="s">
        <v>9</v>
      </c>
      <c r="B184" s="58">
        <v>2450</v>
      </c>
      <c r="C184" s="82"/>
      <c r="D184" s="58"/>
      <c r="E184" s="82"/>
      <c r="F184" s="58"/>
      <c r="G184" s="31">
        <v>419.1</v>
      </c>
      <c r="H184" s="82"/>
      <c r="I184" s="14"/>
    </row>
    <row r="185" spans="1:9" ht="15.75">
      <c r="A185" s="76" t="s">
        <v>10</v>
      </c>
      <c r="B185" s="80"/>
      <c r="C185" s="80"/>
      <c r="D185" s="80"/>
      <c r="E185" s="80"/>
      <c r="F185" s="80"/>
      <c r="G185" s="80"/>
      <c r="H185" s="80"/>
      <c r="I185" s="14"/>
    </row>
    <row r="186" spans="1:9" ht="32.25" customHeight="1">
      <c r="A186" s="113" t="s">
        <v>150</v>
      </c>
      <c r="B186" s="113"/>
      <c r="C186" s="113"/>
      <c r="D186" s="113"/>
      <c r="E186" s="113"/>
      <c r="F186" s="113"/>
      <c r="G186" s="113"/>
      <c r="H186" s="113"/>
      <c r="I186" s="14"/>
    </row>
    <row r="187" spans="1:9" ht="15.75">
      <c r="A187" s="74" t="s">
        <v>12</v>
      </c>
      <c r="B187" s="70">
        <v>6500</v>
      </c>
      <c r="C187" s="65"/>
      <c r="D187" s="70"/>
      <c r="E187" s="70"/>
      <c r="F187" s="70"/>
      <c r="G187" s="65"/>
      <c r="H187" s="65"/>
      <c r="I187" s="14"/>
    </row>
    <row r="188" spans="1:9" ht="15.75">
      <c r="A188" s="76" t="s">
        <v>9</v>
      </c>
      <c r="B188" s="58">
        <v>6500</v>
      </c>
      <c r="C188" s="59"/>
      <c r="D188" s="58"/>
      <c r="E188" s="59"/>
      <c r="F188" s="58"/>
      <c r="G188" s="58"/>
      <c r="H188" s="66"/>
      <c r="I188" s="14"/>
    </row>
    <row r="189" spans="1:9" ht="13.5" customHeight="1">
      <c r="A189" s="15" t="s">
        <v>10</v>
      </c>
      <c r="B189" s="18"/>
      <c r="C189" s="20"/>
      <c r="D189" s="16"/>
      <c r="E189" s="16"/>
      <c r="F189" s="16"/>
      <c r="G189" s="18"/>
      <c r="H189" s="42" t="e">
        <f>C189*100/G189</f>
        <v>#DIV/0!</v>
      </c>
      <c r="I189" s="14"/>
    </row>
    <row r="190" spans="1:9" ht="15.75" hidden="1">
      <c r="A190" s="112" t="s">
        <v>76</v>
      </c>
      <c r="B190" s="112"/>
      <c r="C190" s="112"/>
      <c r="D190" s="112"/>
      <c r="E190" s="112"/>
      <c r="F190" s="112"/>
      <c r="G190" s="112"/>
      <c r="H190" s="112"/>
      <c r="I190" s="14"/>
    </row>
    <row r="191" spans="1:9" ht="15.75" hidden="1">
      <c r="A191" s="19" t="s">
        <v>12</v>
      </c>
      <c r="B191" s="25"/>
      <c r="C191" s="24"/>
      <c r="D191" s="24"/>
      <c r="E191" s="24"/>
      <c r="F191" s="24"/>
      <c r="G191" s="45"/>
      <c r="H191" s="50"/>
      <c r="I191" s="14"/>
    </row>
    <row r="192" spans="1:9" ht="15.75" hidden="1">
      <c r="A192" s="15" t="s">
        <v>9</v>
      </c>
      <c r="B192" s="26"/>
      <c r="C192" s="47"/>
      <c r="D192" s="26"/>
      <c r="E192" s="47"/>
      <c r="F192" s="26"/>
      <c r="G192" s="46"/>
      <c r="H192" s="51"/>
      <c r="I192" s="14"/>
    </row>
    <row r="193" spans="1:9" ht="15.75" hidden="1">
      <c r="A193" s="15" t="s">
        <v>10</v>
      </c>
      <c r="B193" s="58"/>
      <c r="C193" s="58"/>
      <c r="D193" s="58"/>
      <c r="E193" s="58"/>
      <c r="F193" s="58"/>
      <c r="G193" s="46"/>
      <c r="H193" s="52"/>
      <c r="I193" s="14"/>
    </row>
    <row r="194" spans="1:9" ht="30.75" customHeight="1" hidden="1">
      <c r="A194" s="112" t="s">
        <v>77</v>
      </c>
      <c r="B194" s="112"/>
      <c r="C194" s="112"/>
      <c r="D194" s="112"/>
      <c r="E194" s="112"/>
      <c r="F194" s="112"/>
      <c r="G194" s="112"/>
      <c r="H194" s="112"/>
      <c r="I194" s="14"/>
    </row>
    <row r="195" spans="1:9" ht="15.75" hidden="1">
      <c r="A195" s="19" t="s">
        <v>12</v>
      </c>
      <c r="B195" s="25"/>
      <c r="C195" s="25"/>
      <c r="D195" s="24"/>
      <c r="E195" s="25"/>
      <c r="F195" s="24"/>
      <c r="G195" s="4"/>
      <c r="H195" s="25"/>
      <c r="I195" s="14"/>
    </row>
    <row r="196" spans="1:9" ht="15.75" hidden="1">
      <c r="A196" s="15" t="s">
        <v>9</v>
      </c>
      <c r="B196" s="26"/>
      <c r="C196" s="26"/>
      <c r="D196" s="26"/>
      <c r="E196" s="58"/>
      <c r="F196" s="26"/>
      <c r="G196" s="44"/>
      <c r="H196" s="27"/>
      <c r="I196" s="14"/>
    </row>
    <row r="197" spans="1:9" ht="15.75" hidden="1">
      <c r="A197" s="15" t="s">
        <v>10</v>
      </c>
      <c r="B197" s="44"/>
      <c r="C197" s="49"/>
      <c r="D197" s="16"/>
      <c r="E197" s="16"/>
      <c r="F197" s="16"/>
      <c r="G197" s="49"/>
      <c r="H197" s="18"/>
      <c r="I197" s="14"/>
    </row>
    <row r="198" spans="1:9" ht="15.75" customHeight="1">
      <c r="A198" s="111" t="s">
        <v>151</v>
      </c>
      <c r="B198" s="111"/>
      <c r="C198" s="111"/>
      <c r="D198" s="111"/>
      <c r="E198" s="111"/>
      <c r="F198" s="111"/>
      <c r="G198" s="111"/>
      <c r="H198" s="111"/>
      <c r="I198" s="14"/>
    </row>
    <row r="199" spans="1:9" ht="15.75">
      <c r="A199" s="19" t="s">
        <v>12</v>
      </c>
      <c r="B199" s="65">
        <v>4000</v>
      </c>
      <c r="C199" s="4"/>
      <c r="D199" s="24"/>
      <c r="E199" s="4"/>
      <c r="F199" s="24"/>
      <c r="G199" s="18"/>
      <c r="H199" s="18"/>
      <c r="I199" s="14"/>
    </row>
    <row r="200" spans="1:9" ht="15.75">
      <c r="A200" s="15" t="s">
        <v>9</v>
      </c>
      <c r="B200" s="58">
        <v>4000</v>
      </c>
      <c r="C200" s="44"/>
      <c r="D200" s="26"/>
      <c r="E200" s="44"/>
      <c r="F200" s="26"/>
      <c r="G200" s="18"/>
      <c r="H200" s="18"/>
      <c r="I200" s="14"/>
    </row>
    <row r="201" spans="1:9" ht="14.25" customHeight="1">
      <c r="A201" s="15" t="s">
        <v>10</v>
      </c>
      <c r="B201" s="44"/>
      <c r="C201" s="49"/>
      <c r="D201" s="16"/>
      <c r="E201" s="16"/>
      <c r="F201" s="16"/>
      <c r="G201" s="18"/>
      <c r="H201" s="18"/>
      <c r="I201" s="14"/>
    </row>
    <row r="202" spans="1:9" ht="15.75" hidden="1">
      <c r="A202" s="112" t="s">
        <v>78</v>
      </c>
      <c r="B202" s="112"/>
      <c r="C202" s="112"/>
      <c r="D202" s="112"/>
      <c r="E202" s="112"/>
      <c r="F202" s="112"/>
      <c r="G202" s="112"/>
      <c r="H202" s="112"/>
      <c r="I202" s="14"/>
    </row>
    <row r="203" spans="1:9" ht="15.75" hidden="1">
      <c r="A203" s="19" t="s">
        <v>12</v>
      </c>
      <c r="B203" s="25"/>
      <c r="C203" s="4"/>
      <c r="D203" s="24"/>
      <c r="E203" s="24"/>
      <c r="F203" s="24"/>
      <c r="G203" s="18"/>
      <c r="H203" s="18"/>
      <c r="I203" s="14"/>
    </row>
    <row r="204" spans="1:9" ht="15.75" hidden="1">
      <c r="A204" s="15" t="s">
        <v>9</v>
      </c>
      <c r="B204" s="26"/>
      <c r="C204" s="44"/>
      <c r="D204" s="26"/>
      <c r="E204" s="26"/>
      <c r="F204" s="26"/>
      <c r="G204" s="18"/>
      <c r="H204" s="18"/>
      <c r="I204" s="14"/>
    </row>
    <row r="205" spans="1:9" ht="15.75" hidden="1">
      <c r="A205" s="15" t="s">
        <v>10</v>
      </c>
      <c r="B205" s="44"/>
      <c r="C205" s="49"/>
      <c r="D205" s="16"/>
      <c r="E205" s="16"/>
      <c r="F205" s="16"/>
      <c r="G205" s="18"/>
      <c r="H205" s="18"/>
      <c r="I205" s="14"/>
    </row>
    <row r="206" spans="1:9" ht="15.75" hidden="1">
      <c r="A206" s="111" t="s">
        <v>79</v>
      </c>
      <c r="B206" s="111"/>
      <c r="C206" s="111"/>
      <c r="D206" s="111"/>
      <c r="E206" s="111"/>
      <c r="F206" s="111"/>
      <c r="G206" s="111"/>
      <c r="H206" s="111"/>
      <c r="I206" s="14"/>
    </row>
    <row r="207" spans="1:9" ht="15.75" hidden="1">
      <c r="A207" s="19" t="s">
        <v>12</v>
      </c>
      <c r="B207" s="25"/>
      <c r="C207" s="49"/>
      <c r="D207" s="16"/>
      <c r="E207" s="16"/>
      <c r="F207" s="16"/>
      <c r="G207" s="18"/>
      <c r="H207" s="18"/>
      <c r="I207" s="14"/>
    </row>
    <row r="208" spans="1:9" ht="15.75" hidden="1">
      <c r="A208" s="15" t="s">
        <v>9</v>
      </c>
      <c r="B208" s="26"/>
      <c r="C208" s="49"/>
      <c r="D208" s="16"/>
      <c r="E208" s="16"/>
      <c r="F208" s="16"/>
      <c r="G208" s="18"/>
      <c r="H208" s="18"/>
      <c r="I208" s="14"/>
    </row>
    <row r="209" spans="1:9" ht="15.75" hidden="1">
      <c r="A209" s="15" t="s">
        <v>10</v>
      </c>
      <c r="B209" s="44"/>
      <c r="C209" s="49"/>
      <c r="D209" s="16"/>
      <c r="E209" s="16"/>
      <c r="F209" s="16"/>
      <c r="G209" s="18"/>
      <c r="H209" s="18"/>
      <c r="I209" s="14"/>
    </row>
    <row r="210" spans="1:9" ht="15.75">
      <c r="A210" s="111" t="s">
        <v>152</v>
      </c>
      <c r="B210" s="111"/>
      <c r="C210" s="111"/>
      <c r="D210" s="111"/>
      <c r="E210" s="111"/>
      <c r="F210" s="111"/>
      <c r="G210" s="111"/>
      <c r="H210" s="111"/>
      <c r="I210" s="14"/>
    </row>
    <row r="211" spans="1:9" ht="15.75">
      <c r="A211" s="19" t="s">
        <v>12</v>
      </c>
      <c r="B211" s="65">
        <v>2800</v>
      </c>
      <c r="C211" s="49"/>
      <c r="D211" s="16"/>
      <c r="E211" s="16"/>
      <c r="F211" s="16"/>
      <c r="G211" s="18"/>
      <c r="H211" s="18"/>
      <c r="I211" s="14"/>
    </row>
    <row r="212" spans="1:9" ht="15.75">
      <c r="A212" s="15" t="s">
        <v>9</v>
      </c>
      <c r="B212" s="58">
        <v>2800</v>
      </c>
      <c r="C212" s="49"/>
      <c r="D212" s="16"/>
      <c r="E212" s="16"/>
      <c r="F212" s="16"/>
      <c r="G212" s="18"/>
      <c r="H212" s="18"/>
      <c r="I212" s="14"/>
    </row>
    <row r="213" spans="1:9" ht="15.75">
      <c r="A213" s="15" t="s">
        <v>10</v>
      </c>
      <c r="B213" s="44"/>
      <c r="C213" s="49"/>
      <c r="D213" s="16"/>
      <c r="E213" s="16"/>
      <c r="F213" s="16"/>
      <c r="G213" s="18"/>
      <c r="H213" s="18"/>
      <c r="I213" s="14"/>
    </row>
    <row r="214" spans="1:9" ht="15.75">
      <c r="A214" s="111" t="s">
        <v>153</v>
      </c>
      <c r="B214" s="111"/>
      <c r="C214" s="111"/>
      <c r="D214" s="111"/>
      <c r="E214" s="111"/>
      <c r="F214" s="111"/>
      <c r="G214" s="111"/>
      <c r="H214" s="111"/>
      <c r="I214" s="14"/>
    </row>
    <row r="215" spans="1:9" ht="15.75">
      <c r="A215" s="19" t="s">
        <v>12</v>
      </c>
      <c r="B215" s="65">
        <v>6000</v>
      </c>
      <c r="C215" s="49"/>
      <c r="D215" s="16"/>
      <c r="E215" s="16"/>
      <c r="F215" s="16"/>
      <c r="G215" s="18"/>
      <c r="H215" s="18"/>
      <c r="I215" s="14"/>
    </row>
    <row r="216" spans="1:9" ht="15.75">
      <c r="A216" s="15" t="s">
        <v>9</v>
      </c>
      <c r="B216" s="58">
        <v>6000</v>
      </c>
      <c r="C216" s="49"/>
      <c r="D216" s="16"/>
      <c r="E216" s="16"/>
      <c r="F216" s="16"/>
      <c r="G216" s="18"/>
      <c r="H216" s="18"/>
      <c r="I216" s="14"/>
    </row>
    <row r="217" spans="1:9" ht="15.75">
      <c r="A217" s="15" t="s">
        <v>10</v>
      </c>
      <c r="B217" s="44"/>
      <c r="C217" s="49"/>
      <c r="D217" s="16"/>
      <c r="E217" s="16"/>
      <c r="F217" s="16"/>
      <c r="G217" s="18"/>
      <c r="H217" s="18"/>
      <c r="I217" s="14"/>
    </row>
    <row r="218" spans="1:9" ht="15.75">
      <c r="A218" s="111" t="s">
        <v>154</v>
      </c>
      <c r="B218" s="111"/>
      <c r="C218" s="111"/>
      <c r="D218" s="111"/>
      <c r="E218" s="111"/>
      <c r="F218" s="111"/>
      <c r="G218" s="111"/>
      <c r="H218" s="111"/>
      <c r="I218" s="14"/>
    </row>
    <row r="219" spans="1:9" ht="15.75">
      <c r="A219" s="19" t="s">
        <v>12</v>
      </c>
      <c r="B219" s="58">
        <v>4374.8</v>
      </c>
      <c r="C219" s="49"/>
      <c r="D219" s="16"/>
      <c r="E219" s="16"/>
      <c r="F219" s="16"/>
      <c r="G219" s="18"/>
      <c r="H219" s="18"/>
      <c r="I219" s="14"/>
    </row>
    <row r="220" spans="1:9" ht="15.75">
      <c r="A220" s="15" t="s">
        <v>9</v>
      </c>
      <c r="B220" s="58">
        <v>4374.8</v>
      </c>
      <c r="C220" s="49"/>
      <c r="D220" s="16"/>
      <c r="E220" s="16"/>
      <c r="F220" s="16"/>
      <c r="G220" s="18"/>
      <c r="H220" s="18"/>
      <c r="I220" s="14"/>
    </row>
    <row r="221" spans="1:9" ht="14.25" customHeight="1">
      <c r="A221" s="15" t="s">
        <v>10</v>
      </c>
      <c r="B221" s="44"/>
      <c r="C221" s="49"/>
      <c r="D221" s="16"/>
      <c r="E221" s="16"/>
      <c r="F221" s="16"/>
      <c r="G221" s="18"/>
      <c r="H221" s="18"/>
      <c r="I221" s="14"/>
    </row>
    <row r="222" spans="1:9" ht="0.75" customHeight="1" hidden="1">
      <c r="A222" s="112" t="s">
        <v>80</v>
      </c>
      <c r="B222" s="112"/>
      <c r="C222" s="112"/>
      <c r="D222" s="112"/>
      <c r="E222" s="112"/>
      <c r="F222" s="112"/>
      <c r="G222" s="112"/>
      <c r="H222" s="112"/>
      <c r="I222" s="14"/>
    </row>
    <row r="223" spans="1:9" ht="15.75" hidden="1">
      <c r="A223" s="19" t="s">
        <v>12</v>
      </c>
      <c r="B223" s="25"/>
      <c r="C223" s="49"/>
      <c r="D223" s="16"/>
      <c r="E223" s="16"/>
      <c r="F223" s="16"/>
      <c r="G223" s="18"/>
      <c r="H223" s="18"/>
      <c r="I223" s="14"/>
    </row>
    <row r="224" spans="1:9" ht="15.75" hidden="1">
      <c r="A224" s="15" t="s">
        <v>9</v>
      </c>
      <c r="B224" s="26"/>
      <c r="C224" s="49"/>
      <c r="D224" s="16"/>
      <c r="E224" s="16"/>
      <c r="F224" s="16"/>
      <c r="G224" s="18"/>
      <c r="H224" s="18"/>
      <c r="I224" s="14"/>
    </row>
    <row r="225" spans="1:9" ht="15.75" hidden="1">
      <c r="A225" s="15" t="s">
        <v>10</v>
      </c>
      <c r="B225" s="44"/>
      <c r="C225" s="49"/>
      <c r="D225" s="16"/>
      <c r="E225" s="16"/>
      <c r="F225" s="16"/>
      <c r="G225" s="18"/>
      <c r="H225" s="18"/>
      <c r="I225" s="14"/>
    </row>
    <row r="226" spans="1:10" ht="12.75" customHeight="1">
      <c r="A226" s="114" t="s">
        <v>18</v>
      </c>
      <c r="B226" s="114"/>
      <c r="C226" s="114"/>
      <c r="D226" s="114"/>
      <c r="E226" s="114"/>
      <c r="F226" s="114"/>
      <c r="G226" s="114"/>
      <c r="H226" s="114"/>
      <c r="I226" s="14"/>
      <c r="J226" s="7">
        <f>B233+B237+B245+B249+B253</f>
        <v>60901.6</v>
      </c>
    </row>
    <row r="227" spans="1:10" ht="0.75" customHeight="1" hidden="1">
      <c r="A227" s="112" t="s">
        <v>81</v>
      </c>
      <c r="B227" s="112"/>
      <c r="C227" s="112"/>
      <c r="D227" s="112"/>
      <c r="E227" s="112"/>
      <c r="F227" s="112"/>
      <c r="G227" s="112"/>
      <c r="H227" s="112"/>
      <c r="I227" s="14"/>
      <c r="J227" s="7"/>
    </row>
    <row r="228" spans="1:9" ht="15.75" hidden="1">
      <c r="A228" s="19" t="s">
        <v>12</v>
      </c>
      <c r="B228" s="24"/>
      <c r="C228" s="22"/>
      <c r="D228" s="24"/>
      <c r="E228" s="25"/>
      <c r="F228" s="24"/>
      <c r="G228" s="22"/>
      <c r="H228" s="25"/>
      <c r="I228" s="14"/>
    </row>
    <row r="229" spans="1:9" ht="15.75" hidden="1">
      <c r="A229" s="15" t="s">
        <v>9</v>
      </c>
      <c r="B229" s="26"/>
      <c r="C229" s="17"/>
      <c r="D229" s="26"/>
      <c r="E229" s="58"/>
      <c r="F229" s="26"/>
      <c r="G229" s="17"/>
      <c r="H229" s="27"/>
      <c r="I229" s="14"/>
    </row>
    <row r="230" spans="1:10" ht="15.75" hidden="1">
      <c r="A230" s="15" t="s">
        <v>10</v>
      </c>
      <c r="B230" s="18"/>
      <c r="C230" s="18"/>
      <c r="D230" s="18"/>
      <c r="E230" s="18"/>
      <c r="F230" s="18"/>
      <c r="G230" s="18"/>
      <c r="H230" s="18"/>
      <c r="I230" s="14"/>
      <c r="J230" s="7"/>
    </row>
    <row r="231" spans="1:9" ht="33.75" customHeight="1">
      <c r="A231" s="113" t="s">
        <v>155</v>
      </c>
      <c r="B231" s="113"/>
      <c r="C231" s="113"/>
      <c r="D231" s="113"/>
      <c r="E231" s="113"/>
      <c r="F231" s="113"/>
      <c r="G231" s="113"/>
      <c r="H231" s="113"/>
      <c r="I231" s="14"/>
    </row>
    <row r="232" spans="1:9" ht="15.75">
      <c r="A232" s="74" t="s">
        <v>12</v>
      </c>
      <c r="B232" s="65">
        <v>4000</v>
      </c>
      <c r="C232" s="65"/>
      <c r="D232" s="70"/>
      <c r="E232" s="65">
        <v>106</v>
      </c>
      <c r="F232" s="71">
        <f>E232*100/B232</f>
        <v>2.65</v>
      </c>
      <c r="G232" s="65"/>
      <c r="H232" s="65"/>
      <c r="I232" s="14"/>
    </row>
    <row r="233" spans="1:9" ht="15.75">
      <c r="A233" s="76" t="s">
        <v>9</v>
      </c>
      <c r="B233" s="58">
        <v>4000</v>
      </c>
      <c r="C233" s="66"/>
      <c r="D233" s="58"/>
      <c r="E233" s="66">
        <v>106</v>
      </c>
      <c r="F233" s="73">
        <f>E233*100/B233</f>
        <v>2.65</v>
      </c>
      <c r="G233" s="66"/>
      <c r="H233" s="66"/>
      <c r="I233" s="14"/>
    </row>
    <row r="234" spans="1:9" ht="15.75">
      <c r="A234" s="76" t="s">
        <v>10</v>
      </c>
      <c r="B234" s="58"/>
      <c r="C234" s="80"/>
      <c r="D234" s="80"/>
      <c r="E234" s="98"/>
      <c r="F234" s="98"/>
      <c r="G234" s="80"/>
      <c r="H234" s="80"/>
      <c r="I234" s="14"/>
    </row>
    <row r="235" spans="1:9" ht="32.25" customHeight="1">
      <c r="A235" s="113" t="s">
        <v>156</v>
      </c>
      <c r="B235" s="113"/>
      <c r="C235" s="113"/>
      <c r="D235" s="113"/>
      <c r="E235" s="113"/>
      <c r="F235" s="113"/>
      <c r="G235" s="113"/>
      <c r="H235" s="113"/>
      <c r="I235" s="14"/>
    </row>
    <row r="236" spans="1:9" ht="15.75">
      <c r="A236" s="74" t="s">
        <v>12</v>
      </c>
      <c r="B236" s="65">
        <v>10000</v>
      </c>
      <c r="C236" s="65"/>
      <c r="D236" s="70"/>
      <c r="E236" s="65">
        <v>746</v>
      </c>
      <c r="F236" s="71">
        <f>E236*100/B236</f>
        <v>7.46</v>
      </c>
      <c r="G236" s="65"/>
      <c r="H236" s="65"/>
      <c r="I236" s="14"/>
    </row>
    <row r="237" spans="1:9" ht="15.75">
      <c r="A237" s="76" t="s">
        <v>9</v>
      </c>
      <c r="B237" s="58">
        <v>10000</v>
      </c>
      <c r="C237" s="58"/>
      <c r="D237" s="58"/>
      <c r="E237" s="58">
        <v>746</v>
      </c>
      <c r="F237" s="73">
        <f>E237*100/B237</f>
        <v>7.46</v>
      </c>
      <c r="G237" s="78"/>
      <c r="H237" s="66"/>
      <c r="I237" s="14"/>
    </row>
    <row r="238" spans="1:9" ht="12.75" customHeight="1">
      <c r="A238" s="76" t="s">
        <v>10</v>
      </c>
      <c r="B238" s="80"/>
      <c r="C238" s="80"/>
      <c r="D238" s="80"/>
      <c r="E238" s="80"/>
      <c r="F238" s="80"/>
      <c r="G238" s="80"/>
      <c r="H238" s="80"/>
      <c r="I238" s="14"/>
    </row>
    <row r="239" spans="1:9" ht="16.5" customHeight="1" hidden="1">
      <c r="A239" s="113" t="s">
        <v>24</v>
      </c>
      <c r="B239" s="113"/>
      <c r="C239" s="113"/>
      <c r="D239" s="113"/>
      <c r="E239" s="113"/>
      <c r="F239" s="113"/>
      <c r="G239" s="113"/>
      <c r="H239" s="113"/>
      <c r="I239" s="14"/>
    </row>
    <row r="240" spans="1:9" ht="15.75" hidden="1">
      <c r="A240" s="74" t="s">
        <v>12</v>
      </c>
      <c r="B240" s="80"/>
      <c r="C240" s="80"/>
      <c r="D240" s="80"/>
      <c r="E240" s="80"/>
      <c r="F240" s="80"/>
      <c r="G240" s="80"/>
      <c r="H240" s="80"/>
      <c r="I240" s="14"/>
    </row>
    <row r="241" spans="1:9" ht="0.75" customHeight="1" hidden="1">
      <c r="A241" s="76" t="s">
        <v>9</v>
      </c>
      <c r="B241" s="80"/>
      <c r="C241" s="80"/>
      <c r="D241" s="80"/>
      <c r="E241" s="80"/>
      <c r="F241" s="80"/>
      <c r="G241" s="80"/>
      <c r="H241" s="80"/>
      <c r="I241" s="14"/>
    </row>
    <row r="242" spans="1:9" ht="16.5" customHeight="1" hidden="1">
      <c r="A242" s="76" t="s">
        <v>10</v>
      </c>
      <c r="B242" s="80"/>
      <c r="C242" s="80"/>
      <c r="D242" s="80"/>
      <c r="E242" s="80"/>
      <c r="F242" s="80"/>
      <c r="G242" s="80"/>
      <c r="H242" s="80"/>
      <c r="I242" s="14"/>
    </row>
    <row r="243" spans="1:10" ht="30.75" customHeight="1">
      <c r="A243" s="113" t="s">
        <v>157</v>
      </c>
      <c r="B243" s="113"/>
      <c r="C243" s="113"/>
      <c r="D243" s="113"/>
      <c r="E243" s="113"/>
      <c r="F243" s="113"/>
      <c r="G243" s="113"/>
      <c r="H243" s="113"/>
      <c r="I243" s="13"/>
      <c r="J243" s="7"/>
    </row>
    <row r="244" spans="1:10" ht="16.5" customHeight="1">
      <c r="A244" s="76" t="s">
        <v>12</v>
      </c>
      <c r="B244" s="65">
        <f>20000+B246</f>
        <v>124760</v>
      </c>
      <c r="C244" s="85"/>
      <c r="D244" s="85"/>
      <c r="E244" s="86">
        <v>295</v>
      </c>
      <c r="F244" s="71">
        <f>E244*100/B244</f>
        <v>0.23645399166399486</v>
      </c>
      <c r="G244" s="85"/>
      <c r="H244" s="85"/>
      <c r="I244" s="13"/>
      <c r="J244" s="7"/>
    </row>
    <row r="245" spans="1:10" ht="16.5" customHeight="1">
      <c r="A245" s="76" t="s">
        <v>9</v>
      </c>
      <c r="B245" s="66">
        <v>20000</v>
      </c>
      <c r="C245" s="85"/>
      <c r="D245" s="85"/>
      <c r="E245" s="85"/>
      <c r="F245" s="73"/>
      <c r="G245" s="85"/>
      <c r="H245" s="85"/>
      <c r="I245" s="13"/>
      <c r="J245" s="7"/>
    </row>
    <row r="246" spans="1:10" ht="16.5" customHeight="1">
      <c r="A246" s="76" t="s">
        <v>10</v>
      </c>
      <c r="B246" s="78">
        <v>104760</v>
      </c>
      <c r="C246" s="85"/>
      <c r="D246" s="85"/>
      <c r="E246" s="86">
        <v>295</v>
      </c>
      <c r="F246" s="71">
        <f>E246*100/B246</f>
        <v>0.28159602901870945</v>
      </c>
      <c r="G246" s="85"/>
      <c r="H246" s="85"/>
      <c r="I246" s="13"/>
      <c r="J246" s="7"/>
    </row>
    <row r="247" spans="1:10" ht="16.5" customHeight="1">
      <c r="A247" s="113" t="s">
        <v>158</v>
      </c>
      <c r="B247" s="113"/>
      <c r="C247" s="113"/>
      <c r="D247" s="113"/>
      <c r="E247" s="113"/>
      <c r="F247" s="113"/>
      <c r="G247" s="113"/>
      <c r="H247" s="113"/>
      <c r="I247" s="13"/>
      <c r="J247" s="7"/>
    </row>
    <row r="248" spans="1:10" ht="16.5" customHeight="1">
      <c r="A248" s="76" t="s">
        <v>12</v>
      </c>
      <c r="B248" s="81">
        <v>15450</v>
      </c>
      <c r="C248" s="85"/>
      <c r="D248" s="85"/>
      <c r="E248" s="85">
        <v>19782</v>
      </c>
      <c r="F248" s="71">
        <f>E248*100/B248</f>
        <v>128.03883495145632</v>
      </c>
      <c r="G248" s="85"/>
      <c r="H248" s="85"/>
      <c r="I248" s="13"/>
      <c r="J248" s="7"/>
    </row>
    <row r="249" spans="1:10" ht="16.5" customHeight="1">
      <c r="A249" s="76" t="s">
        <v>9</v>
      </c>
      <c r="B249" s="78">
        <v>15450</v>
      </c>
      <c r="C249" s="85"/>
      <c r="D249" s="85"/>
      <c r="E249" s="86">
        <v>19782</v>
      </c>
      <c r="F249" s="71">
        <f>E249*100/B249</f>
        <v>128.03883495145632</v>
      </c>
      <c r="G249" s="85"/>
      <c r="H249" s="85"/>
      <c r="I249" s="13"/>
      <c r="J249" s="7"/>
    </row>
    <row r="250" spans="1:10" ht="16.5" customHeight="1">
      <c r="A250" s="76" t="s">
        <v>10</v>
      </c>
      <c r="B250" s="78"/>
      <c r="C250" s="85"/>
      <c r="D250" s="85"/>
      <c r="E250" s="85"/>
      <c r="F250" s="85"/>
      <c r="G250" s="85"/>
      <c r="H250" s="85"/>
      <c r="I250" s="13"/>
      <c r="J250" s="7"/>
    </row>
    <row r="251" spans="1:10" ht="16.5" customHeight="1">
      <c r="A251" s="113" t="s">
        <v>159</v>
      </c>
      <c r="B251" s="113"/>
      <c r="C251" s="113"/>
      <c r="D251" s="113"/>
      <c r="E251" s="113"/>
      <c r="F251" s="113"/>
      <c r="G251" s="113"/>
      <c r="H251" s="113"/>
      <c r="I251" s="13"/>
      <c r="J251" s="7"/>
    </row>
    <row r="252" spans="1:10" ht="16.5" customHeight="1">
      <c r="A252" s="76" t="s">
        <v>12</v>
      </c>
      <c r="B252" s="81">
        <f>11451.6+B254</f>
        <v>88315.6</v>
      </c>
      <c r="C252" s="85"/>
      <c r="D252" s="85"/>
      <c r="E252" s="85">
        <v>15912.6</v>
      </c>
      <c r="F252" s="71">
        <f>E252*100/B252</f>
        <v>18.01788132560952</v>
      </c>
      <c r="G252" s="85"/>
      <c r="H252" s="85"/>
      <c r="I252" s="13"/>
      <c r="J252" s="7"/>
    </row>
    <row r="253" spans="1:10" ht="16.5" customHeight="1">
      <c r="A253" s="76" t="s">
        <v>9</v>
      </c>
      <c r="B253" s="78">
        <v>11451.6</v>
      </c>
      <c r="C253" s="85"/>
      <c r="D253" s="85"/>
      <c r="E253" s="85"/>
      <c r="F253" s="72"/>
      <c r="G253" s="85"/>
      <c r="H253" s="85"/>
      <c r="I253" s="13"/>
      <c r="J253" s="7"/>
    </row>
    <row r="254" spans="1:10" ht="16.5" customHeight="1">
      <c r="A254" s="76" t="s">
        <v>10</v>
      </c>
      <c r="B254" s="78">
        <v>76864</v>
      </c>
      <c r="C254" s="85"/>
      <c r="D254" s="85"/>
      <c r="E254" s="86">
        <v>15912.6</v>
      </c>
      <c r="F254" s="73">
        <f>E254*100/B254</f>
        <v>20.702279350541215</v>
      </c>
      <c r="G254" s="85"/>
      <c r="H254" s="85"/>
      <c r="I254" s="13"/>
      <c r="J254" s="7"/>
    </row>
    <row r="255" spans="1:10" ht="20.25" customHeight="1">
      <c r="A255" s="124" t="s">
        <v>22</v>
      </c>
      <c r="B255" s="124"/>
      <c r="C255" s="124"/>
      <c r="D255" s="124"/>
      <c r="E255" s="124"/>
      <c r="F255" s="124"/>
      <c r="G255" s="124"/>
      <c r="H255" s="124"/>
      <c r="I255" s="61"/>
      <c r="J255" s="7">
        <f>B258++B271+B275+B291+B299+B303+B307</f>
        <v>754720.53108</v>
      </c>
    </row>
    <row r="256" spans="1:10" s="32" customFormat="1" ht="16.5">
      <c r="A256" s="113" t="s">
        <v>160</v>
      </c>
      <c r="B256" s="113"/>
      <c r="C256" s="113"/>
      <c r="D256" s="113"/>
      <c r="E256" s="113"/>
      <c r="F256" s="113"/>
      <c r="G256" s="113"/>
      <c r="H256" s="113"/>
      <c r="I256" s="33"/>
      <c r="J256" s="34"/>
    </row>
    <row r="257" spans="1:10" s="32" customFormat="1" ht="16.5">
      <c r="A257" s="74" t="s">
        <v>12</v>
      </c>
      <c r="B257" s="65">
        <f>B258+B259</f>
        <v>169760</v>
      </c>
      <c r="C257" s="87">
        <f>C258+C259</f>
        <v>0</v>
      </c>
      <c r="D257" s="88">
        <f>C257*100/B257</f>
        <v>0</v>
      </c>
      <c r="E257" s="87">
        <f>E258+E259</f>
        <v>0</v>
      </c>
      <c r="F257" s="88">
        <f>E257*100/B257</f>
        <v>0</v>
      </c>
      <c r="G257" s="25">
        <f>G258+G259</f>
        <v>4463.4</v>
      </c>
      <c r="H257" s="65"/>
      <c r="I257" s="33"/>
      <c r="J257" s="34"/>
    </row>
    <row r="258" spans="1:10" s="32" customFormat="1" ht="16.5">
      <c r="A258" s="76" t="s">
        <v>9</v>
      </c>
      <c r="B258" s="70">
        <f>B263+B267</f>
        <v>62660</v>
      </c>
      <c r="C258" s="88"/>
      <c r="D258" s="88"/>
      <c r="E258" s="88"/>
      <c r="F258" s="88"/>
      <c r="G258" s="59"/>
      <c r="H258" s="66"/>
      <c r="I258" s="33"/>
      <c r="J258" s="35"/>
    </row>
    <row r="259" spans="1:10" s="32" customFormat="1" ht="16.5">
      <c r="A259" s="76" t="s">
        <v>10</v>
      </c>
      <c r="B259" s="70">
        <f>B264+B268</f>
        <v>107100</v>
      </c>
      <c r="C259" s="88">
        <f>C264+C268</f>
        <v>0</v>
      </c>
      <c r="D259" s="88">
        <f>C259*100/B259</f>
        <v>0</v>
      </c>
      <c r="E259" s="88">
        <f>E264+E268</f>
        <v>0</v>
      </c>
      <c r="F259" s="88">
        <f>E259*100/B259</f>
        <v>0</v>
      </c>
      <c r="G259" s="58">
        <f>1737.4+2726</f>
        <v>4463.4</v>
      </c>
      <c r="H259" s="66"/>
      <c r="I259" s="33"/>
      <c r="J259" s="35"/>
    </row>
    <row r="260" spans="1:10" s="32" customFormat="1" ht="32.25" customHeight="1">
      <c r="A260" s="76" t="s">
        <v>19</v>
      </c>
      <c r="B260" s="80"/>
      <c r="C260" s="89"/>
      <c r="D260" s="89"/>
      <c r="E260" s="89"/>
      <c r="F260" s="89"/>
      <c r="G260" s="77"/>
      <c r="H260" s="84"/>
      <c r="I260" s="33"/>
      <c r="J260" s="36"/>
    </row>
    <row r="261" spans="1:10" s="32" customFormat="1" ht="34.5" customHeight="1">
      <c r="A261" s="90" t="s">
        <v>20</v>
      </c>
      <c r="B261" s="80"/>
      <c r="C261" s="89"/>
      <c r="D261" s="89"/>
      <c r="E261" s="89"/>
      <c r="F261" s="89"/>
      <c r="G261" s="91"/>
      <c r="H261" s="84"/>
      <c r="I261" s="33"/>
      <c r="J261" s="35"/>
    </row>
    <row r="262" spans="1:10" s="32" customFormat="1" ht="16.5">
      <c r="A262" s="74" t="s">
        <v>12</v>
      </c>
      <c r="B262" s="70">
        <f>B263+B264</f>
        <v>22900</v>
      </c>
      <c r="C262" s="87">
        <f>C263+C264</f>
        <v>0</v>
      </c>
      <c r="D262" s="88">
        <f>C262*100/B262</f>
        <v>0</v>
      </c>
      <c r="E262" s="87">
        <f>E263+E264</f>
        <v>0</v>
      </c>
      <c r="F262" s="88">
        <f>E262*100/B262</f>
        <v>0</v>
      </c>
      <c r="G262" s="25">
        <f>G263+G264</f>
        <v>4463.4</v>
      </c>
      <c r="H262" s="65"/>
      <c r="I262" s="33"/>
      <c r="J262" s="35"/>
    </row>
    <row r="263" spans="1:10" s="32" customFormat="1" ht="16.5">
      <c r="A263" s="76" t="s">
        <v>9</v>
      </c>
      <c r="B263" s="58">
        <v>9500</v>
      </c>
      <c r="C263" s="59"/>
      <c r="D263" s="58"/>
      <c r="E263" s="59"/>
      <c r="F263" s="58"/>
      <c r="G263" s="59"/>
      <c r="H263" s="66"/>
      <c r="I263" s="33"/>
      <c r="J263" s="34"/>
    </row>
    <row r="264" spans="1:10" s="32" customFormat="1" ht="16.5">
      <c r="A264" s="76" t="s">
        <v>10</v>
      </c>
      <c r="B264" s="58">
        <v>13400</v>
      </c>
      <c r="C264" s="58"/>
      <c r="D264" s="58"/>
      <c r="E264" s="58"/>
      <c r="F264" s="58"/>
      <c r="G264" s="58">
        <f>1737.4+2726</f>
        <v>4463.4</v>
      </c>
      <c r="H264" s="66"/>
      <c r="I264" s="33"/>
      <c r="J264" s="35">
        <f>42608.9-19174</f>
        <v>23434.9</v>
      </c>
    </row>
    <row r="265" spans="1:10" s="32" customFormat="1" ht="110.25">
      <c r="A265" s="90" t="s">
        <v>28</v>
      </c>
      <c r="B265" s="70"/>
      <c r="C265" s="92"/>
      <c r="D265" s="92"/>
      <c r="E265" s="84"/>
      <c r="F265" s="84"/>
      <c r="G265" s="84"/>
      <c r="H265" s="84"/>
      <c r="I265" s="33"/>
      <c r="J265" s="35"/>
    </row>
    <row r="266" spans="1:10" s="32" customFormat="1" ht="16.5">
      <c r="A266" s="74" t="s">
        <v>12</v>
      </c>
      <c r="B266" s="65">
        <f>B267+B268</f>
        <v>146860</v>
      </c>
      <c r="C266" s="93"/>
      <c r="D266" s="83"/>
      <c r="E266" s="91">
        <f>E267+E268</f>
        <v>0</v>
      </c>
      <c r="F266" s="94">
        <f>E266/B266*100</f>
        <v>0</v>
      </c>
      <c r="G266" s="93"/>
      <c r="H266" s="84"/>
      <c r="I266" s="33"/>
      <c r="J266" s="35"/>
    </row>
    <row r="267" spans="1:10" s="32" customFormat="1" ht="16.5">
      <c r="A267" s="76" t="s">
        <v>9</v>
      </c>
      <c r="B267" s="58">
        <v>53160</v>
      </c>
      <c r="C267" s="62"/>
      <c r="D267" s="95"/>
      <c r="E267" s="96"/>
      <c r="F267" s="96">
        <f>E267/B267*100</f>
        <v>0</v>
      </c>
      <c r="G267" s="62"/>
      <c r="H267" s="84"/>
      <c r="I267" s="33"/>
      <c r="J267" s="35"/>
    </row>
    <row r="268" spans="1:10" s="32" customFormat="1" ht="16.5">
      <c r="A268" s="76" t="s">
        <v>10</v>
      </c>
      <c r="B268" s="58">
        <v>93700</v>
      </c>
      <c r="C268" s="96"/>
      <c r="D268" s="97">
        <f>C268/B268*100</f>
        <v>0</v>
      </c>
      <c r="E268" s="96"/>
      <c r="F268" s="96">
        <f>E268/B268*100</f>
        <v>0</v>
      </c>
      <c r="G268" s="58"/>
      <c r="H268" s="84"/>
      <c r="I268" s="33"/>
      <c r="J268" s="35"/>
    </row>
    <row r="269" spans="1:10" ht="33.75" customHeight="1">
      <c r="A269" s="113" t="s">
        <v>161</v>
      </c>
      <c r="B269" s="113"/>
      <c r="C269" s="113"/>
      <c r="D269" s="113"/>
      <c r="E269" s="113"/>
      <c r="F269" s="113"/>
      <c r="G269" s="113"/>
      <c r="H269" s="113"/>
      <c r="I269" s="13"/>
      <c r="J269" s="37"/>
    </row>
    <row r="270" spans="1:10" ht="16.5">
      <c r="A270" s="74" t="s">
        <v>12</v>
      </c>
      <c r="B270" s="70">
        <v>22000</v>
      </c>
      <c r="C270" s="70"/>
      <c r="D270" s="70"/>
      <c r="E270" s="70"/>
      <c r="F270" s="70"/>
      <c r="G270" s="70"/>
      <c r="H270" s="77"/>
      <c r="I270" s="13"/>
      <c r="J270" s="37"/>
    </row>
    <row r="271" spans="1:10" ht="16.5">
      <c r="A271" s="76" t="s">
        <v>9</v>
      </c>
      <c r="B271" s="58">
        <v>22000</v>
      </c>
      <c r="C271" s="58"/>
      <c r="D271" s="58"/>
      <c r="E271" s="58"/>
      <c r="F271" s="58"/>
      <c r="G271" s="58"/>
      <c r="H271" s="77"/>
      <c r="I271" s="13"/>
      <c r="J271" s="37"/>
    </row>
    <row r="272" spans="1:10" ht="16.5">
      <c r="A272" s="76" t="s">
        <v>10</v>
      </c>
      <c r="B272" s="78"/>
      <c r="C272" s="84"/>
      <c r="D272" s="84"/>
      <c r="E272" s="77"/>
      <c r="F272" s="77"/>
      <c r="G272" s="77"/>
      <c r="H272" s="77"/>
      <c r="I272" s="13"/>
      <c r="J272" s="37"/>
    </row>
    <row r="273" spans="1:10" ht="32.25" customHeight="1">
      <c r="A273" s="113" t="s">
        <v>162</v>
      </c>
      <c r="B273" s="113"/>
      <c r="C273" s="113"/>
      <c r="D273" s="113"/>
      <c r="E273" s="113"/>
      <c r="F273" s="113"/>
      <c r="G273" s="113"/>
      <c r="H273" s="113"/>
      <c r="I273" s="13"/>
      <c r="J273" s="37"/>
    </row>
    <row r="274" spans="1:10" ht="16.5">
      <c r="A274" s="74" t="s">
        <v>12</v>
      </c>
      <c r="B274" s="81">
        <v>20000</v>
      </c>
      <c r="C274" s="84"/>
      <c r="D274" s="84"/>
      <c r="E274" s="77"/>
      <c r="F274" s="77"/>
      <c r="G274" s="77"/>
      <c r="H274" s="77"/>
      <c r="I274" s="13"/>
      <c r="J274" s="37"/>
    </row>
    <row r="275" spans="1:10" ht="16.5">
      <c r="A275" s="76" t="s">
        <v>9</v>
      </c>
      <c r="B275" s="78">
        <v>20000</v>
      </c>
      <c r="C275" s="84"/>
      <c r="D275" s="84"/>
      <c r="E275" s="77"/>
      <c r="F275" s="77"/>
      <c r="G275" s="77"/>
      <c r="H275" s="77"/>
      <c r="I275" s="13"/>
      <c r="J275" s="37"/>
    </row>
    <row r="276" spans="1:10" ht="15.75" customHeight="1">
      <c r="A276" s="76" t="s">
        <v>10</v>
      </c>
      <c r="B276" s="78"/>
      <c r="C276" s="84"/>
      <c r="D276" s="84"/>
      <c r="E276" s="77"/>
      <c r="F276" s="77"/>
      <c r="G276" s="77"/>
      <c r="H276" s="77"/>
      <c r="I276" s="13"/>
      <c r="J276" s="37"/>
    </row>
    <row r="277" spans="1:10" ht="16.5" hidden="1">
      <c r="A277" s="111" t="s">
        <v>73</v>
      </c>
      <c r="B277" s="111"/>
      <c r="C277" s="111"/>
      <c r="D277" s="111"/>
      <c r="E277" s="111"/>
      <c r="F277" s="111"/>
      <c r="G277" s="111"/>
      <c r="H277" s="111"/>
      <c r="I277" s="13"/>
      <c r="J277" s="37"/>
    </row>
    <row r="278" spans="1:10" ht="16.5" hidden="1">
      <c r="A278" s="19" t="s">
        <v>12</v>
      </c>
      <c r="B278" s="17"/>
      <c r="C278" s="53"/>
      <c r="D278" s="53"/>
      <c r="E278" s="54"/>
      <c r="F278" s="54"/>
      <c r="G278" s="54"/>
      <c r="H278" s="54"/>
      <c r="I278" s="13"/>
      <c r="J278" s="37"/>
    </row>
    <row r="279" spans="1:10" ht="16.5" hidden="1">
      <c r="A279" s="15" t="s">
        <v>9</v>
      </c>
      <c r="B279" s="17"/>
      <c r="C279" s="53"/>
      <c r="D279" s="53"/>
      <c r="E279" s="54"/>
      <c r="F279" s="54"/>
      <c r="G279" s="54"/>
      <c r="H279" s="54"/>
      <c r="I279" s="13"/>
      <c r="J279" s="37"/>
    </row>
    <row r="280" spans="1:10" ht="15.75" customHeight="1" hidden="1">
      <c r="A280" s="15" t="s">
        <v>10</v>
      </c>
      <c r="B280" s="17"/>
      <c r="C280" s="53"/>
      <c r="D280" s="53"/>
      <c r="E280" s="54"/>
      <c r="F280" s="54"/>
      <c r="G280" s="54"/>
      <c r="H280" s="54"/>
      <c r="I280" s="13"/>
      <c r="J280" s="37"/>
    </row>
    <row r="281" spans="1:9" ht="31.5" customHeight="1" hidden="1">
      <c r="A281" s="111" t="s">
        <v>39</v>
      </c>
      <c r="B281" s="111"/>
      <c r="C281" s="111"/>
      <c r="D281" s="111"/>
      <c r="E281" s="111"/>
      <c r="F281" s="111"/>
      <c r="G281" s="111"/>
      <c r="H281" s="111"/>
      <c r="I281" s="10"/>
    </row>
    <row r="282" spans="1:9" ht="16.5" hidden="1">
      <c r="A282" s="15" t="s">
        <v>12</v>
      </c>
      <c r="B282" s="63"/>
      <c r="C282" s="24"/>
      <c r="D282" s="24"/>
      <c r="E282" s="24"/>
      <c r="F282" s="24"/>
      <c r="G282" s="24"/>
      <c r="H282" s="25"/>
      <c r="I282" s="10"/>
    </row>
    <row r="283" spans="1:9" ht="16.5" hidden="1">
      <c r="A283" s="15" t="s">
        <v>9</v>
      </c>
      <c r="B283" s="62"/>
      <c r="C283" s="46"/>
      <c r="D283" s="26"/>
      <c r="E283" s="62"/>
      <c r="F283" s="26"/>
      <c r="G283" s="26"/>
      <c r="H283" s="26"/>
      <c r="I283" s="10">
        <v>173000</v>
      </c>
    </row>
    <row r="284" spans="1:9" ht="16.5" hidden="1">
      <c r="A284" s="15" t="s">
        <v>10</v>
      </c>
      <c r="B284" s="26"/>
      <c r="C284" s="26"/>
      <c r="D284" s="26"/>
      <c r="E284" s="26"/>
      <c r="F284" s="26"/>
      <c r="G284" s="26"/>
      <c r="H284" s="26"/>
      <c r="I284" s="10">
        <f>2256</f>
        <v>2256</v>
      </c>
    </row>
    <row r="285" spans="1:9" ht="16.5" hidden="1">
      <c r="A285" s="111" t="s">
        <v>25</v>
      </c>
      <c r="B285" s="111"/>
      <c r="C285" s="111"/>
      <c r="D285" s="111"/>
      <c r="E285" s="111"/>
      <c r="F285" s="111"/>
      <c r="G285" s="111"/>
      <c r="H285" s="111"/>
      <c r="I285" s="13"/>
    </row>
    <row r="286" spans="1:9" ht="16.5" hidden="1">
      <c r="A286" s="15" t="s">
        <v>12</v>
      </c>
      <c r="B286" s="17"/>
      <c r="C286" s="21"/>
      <c r="D286" s="16"/>
      <c r="E286" s="16"/>
      <c r="F286" s="16"/>
      <c r="G286" s="20"/>
      <c r="H286" s="20"/>
      <c r="I286" s="13"/>
    </row>
    <row r="287" spans="1:9" ht="16.5" hidden="1">
      <c r="A287" s="15" t="s">
        <v>9</v>
      </c>
      <c r="B287" s="17"/>
      <c r="C287" s="21"/>
      <c r="D287" s="16"/>
      <c r="E287" s="16"/>
      <c r="F287" s="16"/>
      <c r="G287" s="20"/>
      <c r="H287" s="20"/>
      <c r="I287" s="13"/>
    </row>
    <row r="288" spans="1:9" ht="16.5" hidden="1">
      <c r="A288" s="15" t="s">
        <v>10</v>
      </c>
      <c r="B288" s="17"/>
      <c r="C288" s="21"/>
      <c r="D288" s="16"/>
      <c r="E288" s="16"/>
      <c r="F288" s="16"/>
      <c r="G288" s="20"/>
      <c r="H288" s="20"/>
      <c r="I288" s="13"/>
    </row>
    <row r="289" spans="1:10" ht="32.25" customHeight="1">
      <c r="A289" s="111" t="s">
        <v>163</v>
      </c>
      <c r="B289" s="111"/>
      <c r="C289" s="111"/>
      <c r="D289" s="111"/>
      <c r="E289" s="111"/>
      <c r="F289" s="111"/>
      <c r="G289" s="111"/>
      <c r="H289" s="111"/>
      <c r="I289" s="13"/>
      <c r="J289" s="7"/>
    </row>
    <row r="290" spans="1:10" ht="16.5" customHeight="1">
      <c r="A290" s="15" t="s">
        <v>12</v>
      </c>
      <c r="B290" s="65">
        <v>286656</v>
      </c>
      <c r="C290" s="4"/>
      <c r="D290" s="4"/>
      <c r="E290" s="4"/>
      <c r="F290" s="4"/>
      <c r="G290" s="4"/>
      <c r="H290" s="4"/>
      <c r="I290" s="13"/>
      <c r="J290" s="7"/>
    </row>
    <row r="291" spans="1:10" ht="16.5" customHeight="1">
      <c r="A291" s="15" t="s">
        <v>9</v>
      </c>
      <c r="B291" s="66">
        <v>286656</v>
      </c>
      <c r="C291" s="110"/>
      <c r="D291" s="4"/>
      <c r="E291" s="4"/>
      <c r="F291" s="4"/>
      <c r="G291" s="4"/>
      <c r="H291" s="4"/>
      <c r="I291" s="13"/>
      <c r="J291" s="7"/>
    </row>
    <row r="292" spans="1:10" ht="15.75" customHeight="1">
      <c r="A292" s="15" t="s">
        <v>10</v>
      </c>
      <c r="B292" s="17"/>
      <c r="C292" s="4"/>
      <c r="D292" s="4"/>
      <c r="E292" s="4"/>
      <c r="F292" s="4"/>
      <c r="G292" s="4"/>
      <c r="H292" s="4"/>
      <c r="I292" s="13"/>
      <c r="J292" s="7"/>
    </row>
    <row r="293" spans="1:10" ht="16.5" hidden="1">
      <c r="A293" s="111" t="s">
        <v>74</v>
      </c>
      <c r="B293" s="111"/>
      <c r="C293" s="111"/>
      <c r="D293" s="111"/>
      <c r="E293" s="111"/>
      <c r="F293" s="111"/>
      <c r="G293" s="111"/>
      <c r="H293" s="111"/>
      <c r="I293" s="13"/>
      <c r="J293" s="7"/>
    </row>
    <row r="294" spans="1:10" ht="16.5" customHeight="1" hidden="1">
      <c r="A294" s="15" t="s">
        <v>12</v>
      </c>
      <c r="B294" s="25"/>
      <c r="C294" s="4"/>
      <c r="D294" s="4"/>
      <c r="E294" s="4"/>
      <c r="F294" s="4"/>
      <c r="G294" s="4"/>
      <c r="H294" s="4"/>
      <c r="I294" s="13"/>
      <c r="J294" s="7"/>
    </row>
    <row r="295" spans="1:10" ht="16.5" customHeight="1" hidden="1">
      <c r="A295" s="15" t="s">
        <v>9</v>
      </c>
      <c r="B295" s="27"/>
      <c r="C295" s="4"/>
      <c r="D295" s="4"/>
      <c r="E295" s="4"/>
      <c r="F295" s="4"/>
      <c r="G295" s="4"/>
      <c r="H295" s="4"/>
      <c r="I295" s="13"/>
      <c r="J295" s="7"/>
    </row>
    <row r="296" spans="1:10" ht="16.5" customHeight="1" hidden="1">
      <c r="A296" s="15" t="s">
        <v>10</v>
      </c>
      <c r="B296" s="17"/>
      <c r="C296" s="4"/>
      <c r="D296" s="4"/>
      <c r="E296" s="4"/>
      <c r="F296" s="4"/>
      <c r="G296" s="4"/>
      <c r="H296" s="4"/>
      <c r="I296" s="13"/>
      <c r="J296" s="7"/>
    </row>
    <row r="297" spans="1:14" ht="34.5" customHeight="1">
      <c r="A297" s="113" t="s">
        <v>164</v>
      </c>
      <c r="B297" s="113"/>
      <c r="C297" s="113"/>
      <c r="D297" s="113"/>
      <c r="E297" s="113"/>
      <c r="F297" s="113"/>
      <c r="G297" s="113"/>
      <c r="H297" s="113"/>
      <c r="I297" s="13"/>
      <c r="J297" s="7"/>
      <c r="N297" s="3" t="s">
        <v>40</v>
      </c>
    </row>
    <row r="298" spans="1:10" ht="16.5" customHeight="1">
      <c r="A298" s="76" t="s">
        <v>12</v>
      </c>
      <c r="B298" s="65">
        <v>13000</v>
      </c>
      <c r="C298" s="85"/>
      <c r="D298" s="85"/>
      <c r="E298" s="81">
        <f>E299+E300</f>
        <v>1977</v>
      </c>
      <c r="F298" s="85"/>
      <c r="G298" s="85"/>
      <c r="H298" s="85"/>
      <c r="I298" s="13"/>
      <c r="J298" s="7"/>
    </row>
    <row r="299" spans="1:10" ht="16.5" customHeight="1">
      <c r="A299" s="76" t="s">
        <v>9</v>
      </c>
      <c r="B299" s="58">
        <v>13000</v>
      </c>
      <c r="C299" s="85"/>
      <c r="D299" s="85"/>
      <c r="E299" s="86">
        <v>1621</v>
      </c>
      <c r="F299" s="85"/>
      <c r="G299" s="85"/>
      <c r="H299" s="85"/>
      <c r="I299" s="13"/>
      <c r="J299" s="7"/>
    </row>
    <row r="300" spans="1:10" ht="16.5" customHeight="1">
      <c r="A300" s="76" t="s">
        <v>10</v>
      </c>
      <c r="B300" s="66">
        <v>1300</v>
      </c>
      <c r="C300" s="85"/>
      <c r="D300" s="85"/>
      <c r="E300" s="86">
        <v>356</v>
      </c>
      <c r="F300" s="85"/>
      <c r="G300" s="85"/>
      <c r="H300" s="85"/>
      <c r="I300" s="13"/>
      <c r="J300" s="7"/>
    </row>
    <row r="301" spans="1:10" ht="16.5" customHeight="1">
      <c r="A301" s="111" t="s">
        <v>165</v>
      </c>
      <c r="B301" s="111"/>
      <c r="C301" s="111"/>
      <c r="D301" s="111"/>
      <c r="E301" s="111"/>
      <c r="F301" s="111"/>
      <c r="G301" s="111"/>
      <c r="H301" s="111"/>
      <c r="I301" s="13"/>
      <c r="J301" s="7"/>
    </row>
    <row r="302" spans="1:10" ht="16.5" customHeight="1">
      <c r="A302" s="15" t="s">
        <v>12</v>
      </c>
      <c r="B302" s="65">
        <v>20000</v>
      </c>
      <c r="C302" s="4"/>
      <c r="D302" s="4"/>
      <c r="E302" s="44"/>
      <c r="F302" s="4"/>
      <c r="G302" s="4"/>
      <c r="H302" s="4"/>
      <c r="I302" s="13"/>
      <c r="J302" s="7"/>
    </row>
    <row r="303" spans="1:10" ht="16.5" customHeight="1">
      <c r="A303" s="15" t="s">
        <v>9</v>
      </c>
      <c r="B303" s="58">
        <v>20000</v>
      </c>
      <c r="C303" s="4"/>
      <c r="D303" s="4"/>
      <c r="E303" s="44"/>
      <c r="F303" s="4"/>
      <c r="G303" s="4"/>
      <c r="H303" s="4"/>
      <c r="I303" s="13"/>
      <c r="J303" s="7"/>
    </row>
    <row r="304" spans="1:10" ht="16.5" customHeight="1">
      <c r="A304" s="15" t="s">
        <v>10</v>
      </c>
      <c r="B304" s="65"/>
      <c r="C304" s="4"/>
      <c r="D304" s="4"/>
      <c r="E304" s="44"/>
      <c r="F304" s="4"/>
      <c r="G304" s="4"/>
      <c r="H304" s="4"/>
      <c r="I304" s="13"/>
      <c r="J304" s="7"/>
    </row>
    <row r="305" spans="1:10" ht="31.5" customHeight="1">
      <c r="A305" s="111" t="s">
        <v>166</v>
      </c>
      <c r="B305" s="111"/>
      <c r="C305" s="111"/>
      <c r="D305" s="111"/>
      <c r="E305" s="111"/>
      <c r="F305" s="111"/>
      <c r="G305" s="111"/>
      <c r="H305" s="111"/>
      <c r="I305" s="13"/>
      <c r="J305" s="7"/>
    </row>
    <row r="306" spans="1:10" ht="16.5" customHeight="1">
      <c r="A306" s="15" t="s">
        <v>12</v>
      </c>
      <c r="B306" s="70">
        <v>330404.53108</v>
      </c>
      <c r="C306" s="24">
        <v>95045.33200000001</v>
      </c>
      <c r="D306" s="24">
        <v>28.766352473836665</v>
      </c>
      <c r="E306" s="24">
        <v>64168.589</v>
      </c>
      <c r="F306" s="24">
        <v>19.42121943371988</v>
      </c>
      <c r="G306" s="4"/>
      <c r="H306" s="4"/>
      <c r="I306" s="13"/>
      <c r="J306" s="7"/>
    </row>
    <row r="307" spans="1:10" ht="16.5" customHeight="1">
      <c r="A307" s="15" t="s">
        <v>9</v>
      </c>
      <c r="B307" s="58">
        <v>330404.53108</v>
      </c>
      <c r="C307" s="26">
        <v>95045.33200000001</v>
      </c>
      <c r="D307" s="26">
        <v>28.766352473836665</v>
      </c>
      <c r="E307" s="26">
        <v>64168.589</v>
      </c>
      <c r="F307" s="26">
        <v>19.42121943371988</v>
      </c>
      <c r="G307" s="4"/>
      <c r="H307" s="4"/>
      <c r="I307" s="13"/>
      <c r="J307" s="7"/>
    </row>
    <row r="308" spans="1:10" ht="16.5" customHeight="1">
      <c r="A308" s="15" t="s">
        <v>10</v>
      </c>
      <c r="B308" s="65"/>
      <c r="C308" s="4"/>
      <c r="D308" s="4"/>
      <c r="E308" s="24"/>
      <c r="F308" s="4"/>
      <c r="G308" s="4"/>
      <c r="H308" s="4"/>
      <c r="I308" s="13"/>
      <c r="J308" s="7"/>
    </row>
    <row r="309" spans="1:10" ht="12.75" customHeight="1">
      <c r="A309" s="118" t="s">
        <v>23</v>
      </c>
      <c r="B309" s="119"/>
      <c r="C309" s="119"/>
      <c r="D309" s="119"/>
      <c r="E309" s="119"/>
      <c r="F309" s="119"/>
      <c r="G309" s="119"/>
      <c r="H309" s="120"/>
      <c r="I309" s="13"/>
      <c r="J309" s="7">
        <f>B312+B316+B324+B328+B332+B340</f>
        <v>63742.5</v>
      </c>
    </row>
    <row r="310" spans="1:10" ht="35.25" customHeight="1">
      <c r="A310" s="111" t="s">
        <v>167</v>
      </c>
      <c r="B310" s="111"/>
      <c r="C310" s="111"/>
      <c r="D310" s="111"/>
      <c r="E310" s="111"/>
      <c r="F310" s="111"/>
      <c r="G310" s="111"/>
      <c r="H310" s="111"/>
      <c r="I310" s="13"/>
      <c r="J310" s="7"/>
    </row>
    <row r="311" spans="1:10" ht="16.5">
      <c r="A311" s="15" t="s">
        <v>12</v>
      </c>
      <c r="B311" s="65">
        <v>4500</v>
      </c>
      <c r="C311" s="4">
        <v>1125</v>
      </c>
      <c r="D311" s="24">
        <v>28.766352473836665</v>
      </c>
      <c r="E311" s="4">
        <v>1125</v>
      </c>
      <c r="F311" s="24">
        <v>19.42121943371988</v>
      </c>
      <c r="G311" s="4"/>
      <c r="H311" s="4"/>
      <c r="I311" s="13"/>
      <c r="J311" s="7"/>
    </row>
    <row r="312" spans="1:10" ht="16.5">
      <c r="A312" s="15" t="s">
        <v>9</v>
      </c>
      <c r="B312" s="66">
        <v>4500</v>
      </c>
      <c r="C312" s="44">
        <v>1125</v>
      </c>
      <c r="D312" s="26">
        <v>28.766352473836665</v>
      </c>
      <c r="E312" s="44">
        <v>1125</v>
      </c>
      <c r="F312" s="26">
        <v>19.42121943371988</v>
      </c>
      <c r="G312" s="4"/>
      <c r="H312" s="4"/>
      <c r="I312" s="13"/>
      <c r="J312" s="7"/>
    </row>
    <row r="313" spans="1:10" ht="16.5">
      <c r="A313" s="15" t="s">
        <v>10</v>
      </c>
      <c r="B313" s="17"/>
      <c r="C313" s="4"/>
      <c r="D313" s="4"/>
      <c r="E313" s="4"/>
      <c r="F313" s="4"/>
      <c r="G313" s="4"/>
      <c r="H313" s="4"/>
      <c r="I313" s="13"/>
      <c r="J313" s="7"/>
    </row>
    <row r="314" spans="1:9" ht="21.75" customHeight="1">
      <c r="A314" s="111" t="s">
        <v>168</v>
      </c>
      <c r="B314" s="111"/>
      <c r="C314" s="111"/>
      <c r="D314" s="111"/>
      <c r="E314" s="111"/>
      <c r="F314" s="111"/>
      <c r="G314" s="111"/>
      <c r="H314" s="111"/>
      <c r="I314" s="13"/>
    </row>
    <row r="315" spans="1:9" ht="15.75" customHeight="1">
      <c r="A315" s="15" t="s">
        <v>12</v>
      </c>
      <c r="B315" s="65">
        <v>2000</v>
      </c>
      <c r="C315" s="17"/>
      <c r="D315" s="26"/>
      <c r="E315" s="24">
        <v>21.5</v>
      </c>
      <c r="F315" s="26"/>
      <c r="G315" s="20"/>
      <c r="H315" s="20"/>
      <c r="I315" s="13"/>
    </row>
    <row r="316" spans="1:9" ht="15.75" customHeight="1">
      <c r="A316" s="15" t="s">
        <v>9</v>
      </c>
      <c r="B316" s="66">
        <v>2000</v>
      </c>
      <c r="C316" s="108"/>
      <c r="D316" s="26"/>
      <c r="E316" s="26">
        <v>21.5</v>
      </c>
      <c r="F316" s="26"/>
      <c r="G316" s="20"/>
      <c r="H316" s="20"/>
      <c r="I316" s="13"/>
    </row>
    <row r="317" spans="1:9" ht="15" customHeight="1">
      <c r="A317" s="15" t="s">
        <v>10</v>
      </c>
      <c r="B317" s="25"/>
      <c r="C317" s="17"/>
      <c r="D317" s="26"/>
      <c r="E317" s="26"/>
      <c r="F317" s="26"/>
      <c r="G317" s="20"/>
      <c r="H317" s="20"/>
      <c r="I317" s="13"/>
    </row>
    <row r="318" spans="1:8" ht="0.75" customHeight="1" hidden="1">
      <c r="A318" s="111" t="s">
        <v>26</v>
      </c>
      <c r="B318" s="111"/>
      <c r="C318" s="111"/>
      <c r="D318" s="111">
        <v>58924</v>
      </c>
      <c r="E318" s="111"/>
      <c r="F318" s="111"/>
      <c r="G318" s="111"/>
      <c r="H318" s="111"/>
    </row>
    <row r="319" spans="1:8" ht="15.75" customHeight="1" hidden="1">
      <c r="A319" s="111" t="s">
        <v>12</v>
      </c>
      <c r="B319" s="111">
        <v>7000</v>
      </c>
      <c r="C319" s="111"/>
      <c r="D319" s="111"/>
      <c r="E319" s="111">
        <v>4000</v>
      </c>
      <c r="F319" s="111">
        <f>E319/B319*100</f>
        <v>57.14285714285714</v>
      </c>
      <c r="G319" s="111"/>
      <c r="H319" s="111"/>
    </row>
    <row r="320" spans="1:8" ht="13.5" customHeight="1" hidden="1">
      <c r="A320" s="111" t="s">
        <v>9</v>
      </c>
      <c r="B320" s="111"/>
      <c r="C320" s="111"/>
      <c r="D320" s="111"/>
      <c r="E320" s="111"/>
      <c r="F320" s="111"/>
      <c r="G320" s="111"/>
      <c r="H320" s="111"/>
    </row>
    <row r="321" spans="1:8" ht="15.75" customHeight="1" hidden="1">
      <c r="A321" s="111" t="s">
        <v>10</v>
      </c>
      <c r="B321" s="111">
        <v>7000</v>
      </c>
      <c r="C321" s="111"/>
      <c r="D321" s="111"/>
      <c r="E321" s="111">
        <v>4000</v>
      </c>
      <c r="F321" s="111">
        <f>E321/B321*100</f>
        <v>57.14285714285714</v>
      </c>
      <c r="G321" s="111"/>
      <c r="H321" s="111"/>
    </row>
    <row r="322" spans="1:8" ht="15.75" customHeight="1">
      <c r="A322" s="111" t="s">
        <v>169</v>
      </c>
      <c r="B322" s="111"/>
      <c r="C322" s="111"/>
      <c r="D322" s="111"/>
      <c r="E322" s="111"/>
      <c r="F322" s="111"/>
      <c r="G322" s="111"/>
      <c r="H322" s="111"/>
    </row>
    <row r="323" spans="1:8" ht="15.75">
      <c r="A323" s="15" t="s">
        <v>12</v>
      </c>
      <c r="B323" s="65">
        <v>10000</v>
      </c>
      <c r="C323" s="64"/>
      <c r="D323" s="64"/>
      <c r="E323" s="64"/>
      <c r="F323" s="64"/>
      <c r="G323" s="64"/>
      <c r="H323" s="64"/>
    </row>
    <row r="324" spans="1:8" ht="15.75">
      <c r="A324" s="15" t="s">
        <v>9</v>
      </c>
      <c r="B324" s="66">
        <v>10000</v>
      </c>
      <c r="C324" s="109"/>
      <c r="D324" s="64"/>
      <c r="E324" s="64"/>
      <c r="F324" s="64"/>
      <c r="G324" s="64"/>
      <c r="H324" s="64"/>
    </row>
    <row r="325" spans="1:8" ht="15.75">
      <c r="A325" s="15" t="s">
        <v>10</v>
      </c>
      <c r="B325" s="64"/>
      <c r="C325" s="64"/>
      <c r="D325" s="64"/>
      <c r="E325" s="64"/>
      <c r="F325" s="64"/>
      <c r="G325" s="64"/>
      <c r="H325" s="64"/>
    </row>
    <row r="326" spans="1:8" ht="15.75">
      <c r="A326" s="111" t="s">
        <v>170</v>
      </c>
      <c r="B326" s="111"/>
      <c r="C326" s="111"/>
      <c r="D326" s="111"/>
      <c r="E326" s="111"/>
      <c r="F326" s="111"/>
      <c r="G326" s="111"/>
      <c r="H326" s="111"/>
    </row>
    <row r="327" spans="1:8" ht="15.75">
      <c r="A327" s="15" t="s">
        <v>12</v>
      </c>
      <c r="B327" s="65">
        <v>41374.5</v>
      </c>
      <c r="C327" s="64"/>
      <c r="D327" s="64"/>
      <c r="E327" s="64"/>
      <c r="F327" s="64"/>
      <c r="G327" s="64"/>
      <c r="H327" s="64"/>
    </row>
    <row r="328" spans="1:8" ht="15.75">
      <c r="A328" s="15" t="s">
        <v>9</v>
      </c>
      <c r="B328" s="66">
        <v>41374.5</v>
      </c>
      <c r="C328" s="64"/>
      <c r="D328" s="64"/>
      <c r="E328" s="64"/>
      <c r="F328" s="64"/>
      <c r="G328" s="64"/>
      <c r="H328" s="64"/>
    </row>
    <row r="329" spans="1:8" ht="15.75">
      <c r="A329" s="15" t="s">
        <v>10</v>
      </c>
      <c r="B329" s="64"/>
      <c r="C329" s="64"/>
      <c r="D329" s="64"/>
      <c r="E329" s="64"/>
      <c r="F329" s="64"/>
      <c r="G329" s="64"/>
      <c r="H329" s="64"/>
    </row>
    <row r="330" spans="1:8" ht="15.75">
      <c r="A330" s="111" t="s">
        <v>171</v>
      </c>
      <c r="B330" s="111"/>
      <c r="C330" s="111"/>
      <c r="D330" s="111"/>
      <c r="E330" s="111"/>
      <c r="F330" s="111"/>
      <c r="G330" s="111"/>
      <c r="H330" s="111"/>
    </row>
    <row r="331" spans="1:8" ht="15.75">
      <c r="A331" s="15" t="s">
        <v>12</v>
      </c>
      <c r="B331" s="65">
        <v>5170</v>
      </c>
      <c r="C331" s="64"/>
      <c r="D331" s="64"/>
      <c r="E331" s="64"/>
      <c r="F331" s="64"/>
      <c r="G331" s="64"/>
      <c r="H331" s="64"/>
    </row>
    <row r="332" spans="1:8" ht="15.75">
      <c r="A332" s="15" t="s">
        <v>9</v>
      </c>
      <c r="B332" s="66">
        <v>5170</v>
      </c>
      <c r="C332" s="64"/>
      <c r="D332" s="64"/>
      <c r="E332" s="64"/>
      <c r="F332" s="64"/>
      <c r="G332" s="64"/>
      <c r="H332" s="64"/>
    </row>
    <row r="333" spans="1:8" ht="15.75">
      <c r="A333" s="15" t="s">
        <v>10</v>
      </c>
      <c r="B333" s="64"/>
      <c r="C333" s="64"/>
      <c r="D333" s="64"/>
      <c r="E333" s="64"/>
      <c r="F333" s="64"/>
      <c r="G333" s="64"/>
      <c r="H333" s="64"/>
    </row>
    <row r="334" spans="1:8" ht="15.75" hidden="1">
      <c r="A334" s="111" t="s">
        <v>75</v>
      </c>
      <c r="B334" s="111"/>
      <c r="C334" s="111"/>
      <c r="D334" s="111"/>
      <c r="E334" s="111"/>
      <c r="F334" s="111"/>
      <c r="G334" s="111"/>
      <c r="H334" s="111"/>
    </row>
    <row r="335" spans="1:8" ht="15.75" hidden="1">
      <c r="A335" s="15" t="s">
        <v>12</v>
      </c>
      <c r="B335" s="64"/>
      <c r="C335" s="64"/>
      <c r="D335" s="64"/>
      <c r="E335" s="64"/>
      <c r="F335" s="64"/>
      <c r="G335" s="64"/>
      <c r="H335" s="64"/>
    </row>
    <row r="336" spans="1:8" ht="15.75" hidden="1">
      <c r="A336" s="15" t="s">
        <v>9</v>
      </c>
      <c r="B336" s="64"/>
      <c r="C336" s="64"/>
      <c r="D336" s="64"/>
      <c r="E336" s="64"/>
      <c r="F336" s="64"/>
      <c r="G336" s="64"/>
      <c r="H336" s="64"/>
    </row>
    <row r="337" spans="1:8" ht="15.75" hidden="1">
      <c r="A337" s="15" t="s">
        <v>10</v>
      </c>
      <c r="B337" s="64"/>
      <c r="C337" s="64"/>
      <c r="D337" s="64"/>
      <c r="E337" s="64"/>
      <c r="F337" s="64"/>
      <c r="G337" s="64"/>
      <c r="H337" s="64"/>
    </row>
    <row r="338" spans="1:8" ht="15.75">
      <c r="A338" s="111" t="s">
        <v>172</v>
      </c>
      <c r="B338" s="111"/>
      <c r="C338" s="111"/>
      <c r="D338" s="111"/>
      <c r="E338" s="111"/>
      <c r="F338" s="111"/>
      <c r="G338" s="111"/>
      <c r="H338" s="111"/>
    </row>
    <row r="339" spans="1:8" ht="15.75">
      <c r="A339" s="15" t="s">
        <v>12</v>
      </c>
      <c r="B339" s="65">
        <v>698</v>
      </c>
      <c r="C339" s="64"/>
      <c r="D339" s="64"/>
      <c r="E339" s="64"/>
      <c r="F339" s="64"/>
      <c r="G339" s="64"/>
      <c r="H339" s="64"/>
    </row>
    <row r="340" spans="1:8" ht="15.75">
      <c r="A340" s="15" t="s">
        <v>9</v>
      </c>
      <c r="B340" s="66">
        <v>698</v>
      </c>
      <c r="C340" s="64"/>
      <c r="D340" s="64"/>
      <c r="E340" s="64"/>
      <c r="F340" s="64"/>
      <c r="G340" s="64"/>
      <c r="H340" s="64"/>
    </row>
    <row r="341" spans="1:8" ht="15.75">
      <c r="A341" s="15" t="s">
        <v>10</v>
      </c>
      <c r="B341" s="64"/>
      <c r="C341" s="64"/>
      <c r="D341" s="64"/>
      <c r="E341" s="64"/>
      <c r="F341" s="64"/>
      <c r="G341" s="64"/>
      <c r="H341" s="64"/>
    </row>
  </sheetData>
  <sheetProtection/>
  <mergeCells count="89">
    <mergeCell ref="A289:H289"/>
    <mergeCell ref="A293:H293"/>
    <mergeCell ref="A256:H256"/>
    <mergeCell ref="A227:H227"/>
    <mergeCell ref="A255:H255"/>
    <mergeCell ref="A297:H297"/>
    <mergeCell ref="A314:H314"/>
    <mergeCell ref="A165:H165"/>
    <mergeCell ref="A173:H173"/>
    <mergeCell ref="A231:H231"/>
    <mergeCell ref="A310:H310"/>
    <mergeCell ref="A222:H222"/>
    <mergeCell ref="A243:H243"/>
    <mergeCell ref="A169:H169"/>
    <mergeCell ref="A122:H122"/>
    <mergeCell ref="A148:H148"/>
    <mergeCell ref="A301:H301"/>
    <mergeCell ref="A281:H281"/>
    <mergeCell ref="A190:H190"/>
    <mergeCell ref="A135:H135"/>
    <mergeCell ref="A177:H177"/>
    <mergeCell ref="A285:H285"/>
    <mergeCell ref="A214:H214"/>
    <mergeCell ref="A218:H218"/>
    <mergeCell ref="A114:H114"/>
    <mergeCell ref="A123:H123"/>
    <mergeCell ref="A152:H152"/>
    <mergeCell ref="A144:H144"/>
    <mergeCell ref="A247:H247"/>
    <mergeCell ref="A251:H251"/>
    <mergeCell ref="A198:H198"/>
    <mergeCell ref="A186:H186"/>
    <mergeCell ref="A97:H97"/>
    <mergeCell ref="A106:H106"/>
    <mergeCell ref="A206:H206"/>
    <mergeCell ref="A139:H139"/>
    <mergeCell ref="A273:H273"/>
    <mergeCell ref="A102:H102"/>
    <mergeCell ref="A153:H153"/>
    <mergeCell ref="A226:H226"/>
    <mergeCell ref="A235:H235"/>
    <mergeCell ref="A181:H181"/>
    <mergeCell ref="A143:H143"/>
    <mergeCell ref="A68:H68"/>
    <mergeCell ref="A157:H157"/>
    <mergeCell ref="A127:H127"/>
    <mergeCell ref="A81:H81"/>
    <mergeCell ref="A85:H85"/>
    <mergeCell ref="A80:H80"/>
    <mergeCell ref="A93:H93"/>
    <mergeCell ref="A161:H161"/>
    <mergeCell ref="A1:H1"/>
    <mergeCell ref="A2:H2"/>
    <mergeCell ref="A3:H3"/>
    <mergeCell ref="A4:H4"/>
    <mergeCell ref="A89:H89"/>
    <mergeCell ref="A9:H9"/>
    <mergeCell ref="A10:H10"/>
    <mergeCell ref="A55:H55"/>
    <mergeCell ref="A72:H72"/>
    <mergeCell ref="A76:H76"/>
    <mergeCell ref="A47:H47"/>
    <mergeCell ref="A64:H64"/>
    <mergeCell ref="A131:H131"/>
    <mergeCell ref="A101:H101"/>
    <mergeCell ref="A110:H110"/>
    <mergeCell ref="A51:H51"/>
    <mergeCell ref="A118:H118"/>
    <mergeCell ref="A59:H59"/>
    <mergeCell ref="A60:H60"/>
    <mergeCell ref="A334:H334"/>
    <mergeCell ref="A338:H338"/>
    <mergeCell ref="A319:H319"/>
    <mergeCell ref="A320:H320"/>
    <mergeCell ref="A321:H321"/>
    <mergeCell ref="A322:H322"/>
    <mergeCell ref="A326:H326"/>
    <mergeCell ref="A330:H330"/>
    <mergeCell ref="A318:H318"/>
    <mergeCell ref="A202:H202"/>
    <mergeCell ref="A194:H194"/>
    <mergeCell ref="A182:H182"/>
    <mergeCell ref="A210:H210"/>
    <mergeCell ref="A305:H305"/>
    <mergeCell ref="A309:H309"/>
    <mergeCell ref="A277:H277"/>
    <mergeCell ref="A269:H269"/>
    <mergeCell ref="A239:H239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5" manualBreakCount="5">
    <brk id="75" max="7" man="1"/>
    <brk id="105" max="7" man="1"/>
    <brk id="141" max="7" man="1"/>
    <brk id="170" max="7" man="1"/>
    <brk id="2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4"/>
  <sheetViews>
    <sheetView view="pageBreakPreview" zoomScaleSheetLayoutView="100" workbookViewId="0" topLeftCell="A135">
      <selection activeCell="A264" sqref="A264:H264"/>
    </sheetView>
  </sheetViews>
  <sheetFormatPr defaultColWidth="9.140625" defaultRowHeight="12.75"/>
  <cols>
    <col min="1" max="1" width="28.57421875" style="3" customWidth="1"/>
    <col min="2" max="2" width="19.00390625" style="3" bestFit="1" customWidth="1"/>
    <col min="3" max="3" width="14.140625" style="3" customWidth="1"/>
    <col min="4" max="4" width="11.8515625" style="3" customWidth="1"/>
    <col min="5" max="5" width="14.00390625" style="3" customWidth="1"/>
    <col min="6" max="6" width="11.8515625" style="3" customWidth="1"/>
    <col min="7" max="7" width="16.421875" style="3" customWidth="1"/>
    <col min="8" max="8" width="22.28125" style="3" customWidth="1"/>
    <col min="9" max="9" width="13.28125" style="3" hidden="1" customWidth="1"/>
    <col min="10" max="10" width="9.00390625" style="3" customWidth="1"/>
    <col min="11" max="16384" width="9.140625" style="3" customWidth="1"/>
  </cols>
  <sheetData>
    <row r="1" spans="1:8" s="1" customFormat="1" ht="15.75">
      <c r="A1" s="115" t="s">
        <v>21</v>
      </c>
      <c r="B1" s="115"/>
      <c r="C1" s="115"/>
      <c r="D1" s="115"/>
      <c r="E1" s="115"/>
      <c r="F1" s="115"/>
      <c r="G1" s="115"/>
      <c r="H1" s="115"/>
    </row>
    <row r="2" spans="1:8" s="1" customFormat="1" ht="15.75">
      <c r="A2" s="115" t="s">
        <v>82</v>
      </c>
      <c r="B2" s="115"/>
      <c r="C2" s="115"/>
      <c r="D2" s="115"/>
      <c r="E2" s="115"/>
      <c r="F2" s="115"/>
      <c r="G2" s="115"/>
      <c r="H2" s="115"/>
    </row>
    <row r="3" spans="1:8" s="1" customFormat="1" ht="15.75">
      <c r="A3" s="115" t="s">
        <v>83</v>
      </c>
      <c r="B3" s="115"/>
      <c r="C3" s="115"/>
      <c r="D3" s="115"/>
      <c r="E3" s="115"/>
      <c r="F3" s="115"/>
      <c r="G3" s="115"/>
      <c r="H3" s="115"/>
    </row>
    <row r="4" spans="1:9" ht="15">
      <c r="A4" s="116"/>
      <c r="B4" s="116"/>
      <c r="C4" s="116"/>
      <c r="D4" s="116"/>
      <c r="E4" s="116"/>
      <c r="F4" s="116"/>
      <c r="G4" s="116"/>
      <c r="H4" s="116"/>
      <c r="I4" s="2"/>
    </row>
    <row r="5" spans="1:10" ht="15.75">
      <c r="A5" s="114" t="s">
        <v>11</v>
      </c>
      <c r="B5" s="114"/>
      <c r="C5" s="114"/>
      <c r="D5" s="114"/>
      <c r="E5" s="114"/>
      <c r="F5" s="114"/>
      <c r="G5" s="114"/>
      <c r="H5" s="114"/>
      <c r="I5" s="6"/>
      <c r="J5" s="7"/>
    </row>
    <row r="6" spans="1:10" ht="18.75" customHeight="1">
      <c r="A6" s="111" t="s">
        <v>29</v>
      </c>
      <c r="B6" s="111"/>
      <c r="C6" s="111"/>
      <c r="D6" s="111"/>
      <c r="E6" s="111"/>
      <c r="F6" s="111"/>
      <c r="G6" s="111"/>
      <c r="H6" s="111"/>
      <c r="I6" s="6"/>
      <c r="J6" s="102" t="s">
        <v>173</v>
      </c>
    </row>
    <row r="7" spans="1:10" ht="30.75">
      <c r="A7" s="128" t="s">
        <v>19</v>
      </c>
      <c r="B7" s="128"/>
      <c r="C7" s="128"/>
      <c r="D7" s="128"/>
      <c r="E7" s="128"/>
      <c r="F7" s="128"/>
      <c r="G7" s="128"/>
      <c r="H7" s="128"/>
      <c r="I7" s="10"/>
      <c r="J7" s="102"/>
    </row>
    <row r="8" spans="1:10" ht="30.75">
      <c r="A8" s="128" t="s">
        <v>30</v>
      </c>
      <c r="B8" s="128"/>
      <c r="C8" s="128"/>
      <c r="D8" s="128"/>
      <c r="E8" s="128"/>
      <c r="F8" s="128"/>
      <c r="G8" s="128"/>
      <c r="H8" s="128"/>
      <c r="I8" s="12" t="e">
        <f>#REF!+#REF!</f>
        <v>#REF!</v>
      </c>
      <c r="J8" s="102"/>
    </row>
    <row r="9" spans="1:10" ht="30.75" hidden="1">
      <c r="A9" s="19" t="s">
        <v>12</v>
      </c>
      <c r="B9" s="25"/>
      <c r="C9" s="27"/>
      <c r="D9" s="26"/>
      <c r="E9" s="27"/>
      <c r="F9" s="26"/>
      <c r="G9" s="55"/>
      <c r="H9" s="55"/>
      <c r="I9" s="12"/>
      <c r="J9" s="102"/>
    </row>
    <row r="10" spans="1:10" ht="30.75" hidden="1">
      <c r="A10" s="15" t="s">
        <v>9</v>
      </c>
      <c r="B10" s="27"/>
      <c r="C10" s="27"/>
      <c r="D10" s="26"/>
      <c r="E10" s="27"/>
      <c r="F10" s="26"/>
      <c r="G10" s="27"/>
      <c r="H10" s="55"/>
      <c r="I10" s="12"/>
      <c r="J10" s="102"/>
    </row>
    <row r="11" spans="1:10" ht="30.75" hidden="1">
      <c r="A11" s="15" t="s">
        <v>10</v>
      </c>
      <c r="B11" s="25"/>
      <c r="C11" s="55"/>
      <c r="D11" s="55"/>
      <c r="E11" s="55"/>
      <c r="F11" s="55"/>
      <c r="G11" s="55"/>
      <c r="H11" s="55"/>
      <c r="I11" s="12"/>
      <c r="J11" s="102"/>
    </row>
    <row r="12" spans="1:10" ht="30.75">
      <c r="A12" s="128" t="s">
        <v>31</v>
      </c>
      <c r="B12" s="128"/>
      <c r="C12" s="128"/>
      <c r="D12" s="128"/>
      <c r="E12" s="128"/>
      <c r="F12" s="128"/>
      <c r="G12" s="128"/>
      <c r="H12" s="128"/>
      <c r="I12" s="12"/>
      <c r="J12" s="102"/>
    </row>
    <row r="13" spans="1:10" ht="30.75">
      <c r="A13" s="128" t="s">
        <v>32</v>
      </c>
      <c r="B13" s="128"/>
      <c r="C13" s="128"/>
      <c r="D13" s="128"/>
      <c r="E13" s="128"/>
      <c r="F13" s="128"/>
      <c r="G13" s="128"/>
      <c r="H13" s="128"/>
      <c r="I13" s="10"/>
      <c r="J13" s="102"/>
    </row>
    <row r="14" spans="1:10" ht="30.75">
      <c r="A14" s="128" t="s">
        <v>34</v>
      </c>
      <c r="B14" s="128"/>
      <c r="C14" s="128"/>
      <c r="D14" s="128"/>
      <c r="E14" s="128"/>
      <c r="F14" s="128"/>
      <c r="G14" s="128"/>
      <c r="H14" s="128"/>
      <c r="I14" s="10"/>
      <c r="J14" s="102"/>
    </row>
    <row r="15" spans="1:10" ht="15.75" customHeight="1" hidden="1">
      <c r="A15" s="19" t="s">
        <v>12</v>
      </c>
      <c r="B15" s="25"/>
      <c r="C15" s="26"/>
      <c r="D15" s="26"/>
      <c r="E15" s="26"/>
      <c r="F15" s="26"/>
      <c r="G15" s="26"/>
      <c r="H15" s="27"/>
      <c r="I15" s="10"/>
      <c r="J15" s="102"/>
    </row>
    <row r="16" spans="1:10" ht="15.75" customHeight="1" hidden="1">
      <c r="A16" s="15" t="s">
        <v>9</v>
      </c>
      <c r="B16" s="27"/>
      <c r="C16" s="26"/>
      <c r="D16" s="26"/>
      <c r="E16" s="26"/>
      <c r="F16" s="26"/>
      <c r="G16" s="26"/>
      <c r="H16" s="27"/>
      <c r="I16" s="10"/>
      <c r="J16" s="102"/>
    </row>
    <row r="17" spans="1:10" ht="15.75" customHeight="1" hidden="1">
      <c r="A17" s="15" t="s">
        <v>10</v>
      </c>
      <c r="B17" s="27"/>
      <c r="C17" s="26"/>
      <c r="D17" s="26"/>
      <c r="E17" s="26"/>
      <c r="F17" s="26"/>
      <c r="G17" s="26"/>
      <c r="H17" s="27"/>
      <c r="I17" s="10"/>
      <c r="J17" s="102"/>
    </row>
    <row r="18" spans="1:10" ht="18" customHeight="1">
      <c r="A18" s="128" t="s">
        <v>33</v>
      </c>
      <c r="B18" s="128"/>
      <c r="C18" s="128"/>
      <c r="D18" s="128"/>
      <c r="E18" s="128"/>
      <c r="F18" s="128"/>
      <c r="G18" s="128"/>
      <c r="H18" s="128"/>
      <c r="I18" s="10"/>
      <c r="J18" s="102"/>
    </row>
    <row r="19" spans="1:10" ht="1.5" customHeight="1" hidden="1">
      <c r="A19" s="19" t="s">
        <v>12</v>
      </c>
      <c r="B19" s="25"/>
      <c r="C19" s="26"/>
      <c r="D19" s="26"/>
      <c r="E19" s="26"/>
      <c r="F19" s="26"/>
      <c r="G19" s="26"/>
      <c r="H19" s="27"/>
      <c r="I19" s="10"/>
      <c r="J19" s="102"/>
    </row>
    <row r="20" spans="1:10" ht="30.75" hidden="1">
      <c r="A20" s="15" t="s">
        <v>9</v>
      </c>
      <c r="B20" s="27"/>
      <c r="C20" s="26"/>
      <c r="D20" s="26"/>
      <c r="E20" s="26"/>
      <c r="F20" s="26"/>
      <c r="G20" s="26"/>
      <c r="H20" s="27"/>
      <c r="I20" s="10"/>
      <c r="J20" s="102"/>
    </row>
    <row r="21" spans="1:10" ht="21" customHeight="1" hidden="1">
      <c r="A21" s="111" t="s">
        <v>35</v>
      </c>
      <c r="B21" s="111"/>
      <c r="C21" s="111"/>
      <c r="D21" s="111"/>
      <c r="E21" s="111"/>
      <c r="F21" s="111"/>
      <c r="G21" s="111"/>
      <c r="H21" s="111"/>
      <c r="I21" s="11"/>
      <c r="J21" s="102"/>
    </row>
    <row r="22" spans="1:10" ht="30.75" hidden="1">
      <c r="A22" s="19" t="s">
        <v>12</v>
      </c>
      <c r="B22" s="25"/>
      <c r="C22" s="22"/>
      <c r="D22" s="24"/>
      <c r="E22" s="22"/>
      <c r="F22" s="24"/>
      <c r="G22" s="22"/>
      <c r="H22" s="27"/>
      <c r="I22" s="11"/>
      <c r="J22" s="102"/>
    </row>
    <row r="23" spans="1:10" ht="30.75" hidden="1">
      <c r="A23" s="15" t="s">
        <v>9</v>
      </c>
      <c r="B23" s="27"/>
      <c r="C23" s="17"/>
      <c r="D23" s="26"/>
      <c r="E23" s="17"/>
      <c r="F23" s="26"/>
      <c r="G23" s="17"/>
      <c r="H23" s="27"/>
      <c r="I23" s="11"/>
      <c r="J23" s="102"/>
    </row>
    <row r="24" spans="1:10" ht="30.75" hidden="1">
      <c r="A24" s="15" t="s">
        <v>10</v>
      </c>
      <c r="B24" s="27"/>
      <c r="C24" s="18"/>
      <c r="D24" s="24"/>
      <c r="E24" s="18"/>
      <c r="F24" s="18"/>
      <c r="G24" s="18"/>
      <c r="H24" s="18"/>
      <c r="I24" s="11"/>
      <c r="J24" s="102"/>
    </row>
    <row r="25" spans="1:10" ht="19.5" customHeight="1">
      <c r="A25" s="111" t="s">
        <v>36</v>
      </c>
      <c r="B25" s="111"/>
      <c r="C25" s="111"/>
      <c r="D25" s="111"/>
      <c r="E25" s="111"/>
      <c r="F25" s="111"/>
      <c r="G25" s="111"/>
      <c r="H25" s="111"/>
      <c r="I25" s="11"/>
      <c r="J25" s="102" t="s">
        <v>173</v>
      </c>
    </row>
    <row r="26" spans="1:9" ht="0.75" customHeight="1" hidden="1">
      <c r="A26" s="15" t="s">
        <v>12</v>
      </c>
      <c r="B26" s="25"/>
      <c r="C26" s="17"/>
      <c r="D26" s="26"/>
      <c r="E26" s="17"/>
      <c r="F26" s="26"/>
      <c r="G26" s="17"/>
      <c r="H26" s="27"/>
      <c r="I26" s="11"/>
    </row>
    <row r="27" spans="1:9" ht="15.75" hidden="1">
      <c r="A27" s="15" t="s">
        <v>9</v>
      </c>
      <c r="B27" s="27"/>
      <c r="C27" s="17"/>
      <c r="D27" s="26"/>
      <c r="E27" s="17"/>
      <c r="F27" s="26"/>
      <c r="G27" s="17"/>
      <c r="H27" s="27"/>
      <c r="I27" s="11"/>
    </row>
    <row r="28" spans="1:9" ht="15" customHeight="1" hidden="1">
      <c r="A28" s="15" t="s">
        <v>10</v>
      </c>
      <c r="B28" s="17"/>
      <c r="C28" s="17"/>
      <c r="D28" s="26"/>
      <c r="E28" s="17"/>
      <c r="F28" s="26"/>
      <c r="G28" s="17"/>
      <c r="H28" s="18"/>
      <c r="I28" s="11"/>
    </row>
    <row r="29" spans="1:10" ht="18.75" customHeight="1">
      <c r="A29" s="111" t="s">
        <v>42</v>
      </c>
      <c r="B29" s="111"/>
      <c r="C29" s="111"/>
      <c r="D29" s="111"/>
      <c r="E29" s="111"/>
      <c r="F29" s="111"/>
      <c r="G29" s="111"/>
      <c r="H29" s="111"/>
      <c r="I29" s="11"/>
      <c r="J29" s="3" t="s">
        <v>173</v>
      </c>
    </row>
    <row r="30" spans="1:9" ht="15.75" hidden="1">
      <c r="A30" s="15" t="s">
        <v>12</v>
      </c>
      <c r="B30" s="17"/>
      <c r="C30" s="17"/>
      <c r="D30" s="26"/>
      <c r="E30" s="17"/>
      <c r="F30" s="26"/>
      <c r="G30" s="17"/>
      <c r="H30" s="18"/>
      <c r="I30" s="11"/>
    </row>
    <row r="31" spans="1:9" ht="15.75" hidden="1">
      <c r="A31" s="15" t="s">
        <v>9</v>
      </c>
      <c r="B31" s="17"/>
      <c r="C31" s="17"/>
      <c r="D31" s="26"/>
      <c r="E31" s="17"/>
      <c r="F31" s="26"/>
      <c r="G31" s="17"/>
      <c r="H31" s="18"/>
      <c r="I31" s="11"/>
    </row>
    <row r="32" spans="1:9" ht="15.75" hidden="1">
      <c r="A32" s="15" t="s">
        <v>10</v>
      </c>
      <c r="B32" s="17"/>
      <c r="C32" s="17"/>
      <c r="D32" s="26"/>
      <c r="E32" s="17"/>
      <c r="F32" s="26"/>
      <c r="G32" s="17"/>
      <c r="H32" s="18"/>
      <c r="I32" s="11"/>
    </row>
    <row r="33" spans="1:9" ht="17.25" customHeight="1">
      <c r="A33" s="114" t="s">
        <v>38</v>
      </c>
      <c r="B33" s="114"/>
      <c r="C33" s="114"/>
      <c r="D33" s="114"/>
      <c r="E33" s="114"/>
      <c r="F33" s="114"/>
      <c r="G33" s="114"/>
      <c r="H33" s="114"/>
      <c r="I33" s="11"/>
    </row>
    <row r="34" spans="1:10" ht="19.5" customHeight="1">
      <c r="A34" s="111" t="s">
        <v>45</v>
      </c>
      <c r="B34" s="111"/>
      <c r="C34" s="111"/>
      <c r="D34" s="111"/>
      <c r="E34" s="111"/>
      <c r="F34" s="111"/>
      <c r="G34" s="111"/>
      <c r="H34" s="111"/>
      <c r="I34" s="11"/>
      <c r="J34" s="3" t="s">
        <v>173</v>
      </c>
    </row>
    <row r="35" spans="1:9" ht="15.75" hidden="1">
      <c r="A35" s="19" t="s">
        <v>12</v>
      </c>
      <c r="B35" s="25">
        <v>15000</v>
      </c>
      <c r="C35" s="25">
        <v>7500</v>
      </c>
      <c r="D35" s="24">
        <f>C35*100/B35</f>
        <v>50</v>
      </c>
      <c r="E35" s="60">
        <v>7500</v>
      </c>
      <c r="F35" s="24">
        <f>E35*100/B35</f>
        <v>50</v>
      </c>
      <c r="G35" s="60"/>
      <c r="H35" s="60"/>
      <c r="I35" s="11"/>
    </row>
    <row r="36" spans="1:9" ht="15.75" hidden="1">
      <c r="A36" s="15" t="s">
        <v>9</v>
      </c>
      <c r="B36" s="27">
        <v>15000</v>
      </c>
      <c r="C36" s="27">
        <v>7500</v>
      </c>
      <c r="D36" s="26">
        <f>C36*100/B36</f>
        <v>50</v>
      </c>
      <c r="E36" s="54">
        <v>7500</v>
      </c>
      <c r="F36" s="26">
        <f>E36*100/B36</f>
        <v>50</v>
      </c>
      <c r="G36" s="60"/>
      <c r="H36" s="60"/>
      <c r="I36" s="11"/>
    </row>
    <row r="37" spans="1:9" ht="15.75" hidden="1">
      <c r="A37" s="15" t="s">
        <v>10</v>
      </c>
      <c r="B37" s="17"/>
      <c r="C37" s="60"/>
      <c r="D37" s="60"/>
      <c r="E37" s="60"/>
      <c r="F37" s="60"/>
      <c r="G37" s="60"/>
      <c r="H37" s="60"/>
      <c r="I37" s="11"/>
    </row>
    <row r="38" spans="1:10" ht="21.75" customHeight="1">
      <c r="A38" s="111" t="s">
        <v>46</v>
      </c>
      <c r="B38" s="111"/>
      <c r="C38" s="111"/>
      <c r="D38" s="111"/>
      <c r="E38" s="111"/>
      <c r="F38" s="111"/>
      <c r="G38" s="111"/>
      <c r="H38" s="111"/>
      <c r="I38" s="11"/>
      <c r="J38" s="3" t="s">
        <v>173</v>
      </c>
    </row>
    <row r="39" spans="1:9" ht="16.5" hidden="1">
      <c r="A39" s="19" t="s">
        <v>12</v>
      </c>
      <c r="B39" s="24">
        <v>115000</v>
      </c>
      <c r="C39" s="24">
        <v>115000</v>
      </c>
      <c r="D39" s="24">
        <f>C39*100/B39</f>
        <v>100</v>
      </c>
      <c r="E39" s="24"/>
      <c r="F39" s="24"/>
      <c r="G39" s="24">
        <v>233500</v>
      </c>
      <c r="H39" s="39">
        <f>C39*100/G39</f>
        <v>49.25053533190578</v>
      </c>
      <c r="I39" s="12">
        <f>I40+I41</f>
        <v>274800</v>
      </c>
    </row>
    <row r="40" spans="1:9" ht="16.5" hidden="1">
      <c r="A40" s="15" t="s">
        <v>9</v>
      </c>
      <c r="B40" s="26">
        <v>115000</v>
      </c>
      <c r="C40" s="26">
        <v>115000</v>
      </c>
      <c r="D40" s="26">
        <f>C40*100/B40</f>
        <v>100</v>
      </c>
      <c r="E40" s="26"/>
      <c r="F40" s="26"/>
      <c r="G40" s="26">
        <v>233500</v>
      </c>
      <c r="H40" s="40">
        <f>C40*100/G40</f>
        <v>49.25053533190578</v>
      </c>
      <c r="I40" s="10">
        <f>530+200+261720+12350</f>
        <v>274800</v>
      </c>
    </row>
    <row r="41" spans="1:9" ht="16.5" hidden="1">
      <c r="A41" s="15" t="s">
        <v>10</v>
      </c>
      <c r="B41" s="26"/>
      <c r="C41" s="26"/>
      <c r="D41" s="26"/>
      <c r="E41" s="26"/>
      <c r="F41" s="26"/>
      <c r="G41" s="26"/>
      <c r="H41" s="40"/>
      <c r="I41" s="12"/>
    </row>
    <row r="42" spans="1:10" ht="18.75" customHeight="1">
      <c r="A42" s="111" t="s">
        <v>47</v>
      </c>
      <c r="B42" s="111"/>
      <c r="C42" s="111"/>
      <c r="D42" s="111"/>
      <c r="E42" s="111"/>
      <c r="F42" s="111"/>
      <c r="G42" s="111"/>
      <c r="H42" s="111"/>
      <c r="I42" s="12"/>
      <c r="J42" s="3" t="s">
        <v>173</v>
      </c>
    </row>
    <row r="43" spans="1:9" ht="16.5" hidden="1">
      <c r="A43" s="19" t="s">
        <v>12</v>
      </c>
      <c r="B43" s="24">
        <v>18836</v>
      </c>
      <c r="C43" s="24">
        <v>2566.4</v>
      </c>
      <c r="D43" s="24">
        <f>C43*100/B43</f>
        <v>13.624973455086005</v>
      </c>
      <c r="E43" s="24">
        <v>2566.4</v>
      </c>
      <c r="F43" s="24">
        <f>E43*100/B43</f>
        <v>13.624973455086005</v>
      </c>
      <c r="G43" s="26"/>
      <c r="H43" s="40"/>
      <c r="I43" s="12"/>
    </row>
    <row r="44" spans="1:9" ht="16.5" hidden="1">
      <c r="A44" s="15" t="s">
        <v>9</v>
      </c>
      <c r="B44" s="26">
        <v>18836</v>
      </c>
      <c r="C44" s="26">
        <v>2566.4</v>
      </c>
      <c r="D44" s="26">
        <f>C44*100/B44</f>
        <v>13.624973455086005</v>
      </c>
      <c r="E44" s="26">
        <v>2566.4</v>
      </c>
      <c r="F44" s="26">
        <f>E44*100/B44</f>
        <v>13.624973455086005</v>
      </c>
      <c r="G44" s="26"/>
      <c r="H44" s="40"/>
      <c r="I44" s="12"/>
    </row>
    <row r="45" spans="1:9" ht="16.5" hidden="1">
      <c r="A45" s="15" t="s">
        <v>10</v>
      </c>
      <c r="B45" s="26"/>
      <c r="C45" s="26"/>
      <c r="D45" s="26"/>
      <c r="E45" s="26"/>
      <c r="F45" s="26"/>
      <c r="G45" s="26"/>
      <c r="H45" s="40"/>
      <c r="I45" s="12"/>
    </row>
    <row r="46" spans="1:10" ht="22.5" customHeight="1">
      <c r="A46" s="111" t="s">
        <v>48</v>
      </c>
      <c r="B46" s="111"/>
      <c r="C46" s="111"/>
      <c r="D46" s="111"/>
      <c r="E46" s="111"/>
      <c r="F46" s="111"/>
      <c r="G46" s="111"/>
      <c r="H46" s="111"/>
      <c r="I46" s="12"/>
      <c r="J46" s="3" t="s">
        <v>173</v>
      </c>
    </row>
    <row r="47" spans="1:9" ht="0.75" customHeight="1" hidden="1">
      <c r="A47" s="19" t="s">
        <v>12</v>
      </c>
      <c r="B47" s="26"/>
      <c r="C47" s="26"/>
      <c r="D47" s="26"/>
      <c r="E47" s="26"/>
      <c r="F47" s="26"/>
      <c r="G47" s="26"/>
      <c r="H47" s="40"/>
      <c r="I47" s="12"/>
    </row>
    <row r="48" spans="1:9" ht="16.5" hidden="1">
      <c r="A48" s="15" t="s">
        <v>9</v>
      </c>
      <c r="B48" s="26"/>
      <c r="C48" s="26"/>
      <c r="D48" s="26"/>
      <c r="E48" s="26"/>
      <c r="F48" s="26"/>
      <c r="G48" s="26"/>
      <c r="H48" s="40"/>
      <c r="I48" s="12"/>
    </row>
    <row r="49" spans="1:9" ht="16.5" hidden="1">
      <c r="A49" s="15" t="s">
        <v>10</v>
      </c>
      <c r="B49" s="26"/>
      <c r="C49" s="26"/>
      <c r="D49" s="26"/>
      <c r="E49" s="26"/>
      <c r="F49" s="26"/>
      <c r="G49" s="26"/>
      <c r="H49" s="40"/>
      <c r="I49" s="12"/>
    </row>
    <row r="50" spans="1:10" ht="20.25" customHeight="1">
      <c r="A50" s="111" t="s">
        <v>49</v>
      </c>
      <c r="B50" s="111"/>
      <c r="C50" s="111"/>
      <c r="D50" s="111"/>
      <c r="E50" s="111"/>
      <c r="F50" s="111"/>
      <c r="G50" s="111"/>
      <c r="H50" s="111"/>
      <c r="I50" s="12"/>
      <c r="J50" s="3" t="s">
        <v>173</v>
      </c>
    </row>
    <row r="51" spans="1:9" ht="16.5" hidden="1">
      <c r="A51" s="19" t="s">
        <v>12</v>
      </c>
      <c r="B51" s="26"/>
      <c r="C51" s="26"/>
      <c r="D51" s="26"/>
      <c r="E51" s="26"/>
      <c r="F51" s="26"/>
      <c r="G51" s="26"/>
      <c r="H51" s="40"/>
      <c r="I51" s="12"/>
    </row>
    <row r="52" spans="1:9" ht="16.5" hidden="1">
      <c r="A52" s="15" t="s">
        <v>9</v>
      </c>
      <c r="B52" s="26"/>
      <c r="C52" s="26"/>
      <c r="D52" s="26"/>
      <c r="E52" s="26"/>
      <c r="F52" s="26"/>
      <c r="G52" s="26"/>
      <c r="H52" s="40"/>
      <c r="I52" s="12"/>
    </row>
    <row r="53" spans="1:9" ht="16.5" hidden="1">
      <c r="A53" s="15" t="s">
        <v>10</v>
      </c>
      <c r="B53" s="26"/>
      <c r="C53" s="26"/>
      <c r="D53" s="26"/>
      <c r="E53" s="26"/>
      <c r="F53" s="26"/>
      <c r="G53" s="26"/>
      <c r="H53" s="40"/>
      <c r="I53" s="12"/>
    </row>
    <row r="54" spans="1:9" ht="16.5">
      <c r="A54" s="114" t="s">
        <v>13</v>
      </c>
      <c r="B54" s="114"/>
      <c r="C54" s="114"/>
      <c r="D54" s="114"/>
      <c r="E54" s="114"/>
      <c r="F54" s="114"/>
      <c r="G54" s="114"/>
      <c r="H54" s="114"/>
      <c r="I54" s="12"/>
    </row>
    <row r="55" spans="1:10" ht="20.25" customHeight="1">
      <c r="A55" s="111" t="s">
        <v>50</v>
      </c>
      <c r="B55" s="111"/>
      <c r="C55" s="111"/>
      <c r="D55" s="111"/>
      <c r="E55" s="111"/>
      <c r="F55" s="111"/>
      <c r="G55" s="111"/>
      <c r="H55" s="111"/>
      <c r="I55" s="11"/>
      <c r="J55" s="7" t="s">
        <v>173</v>
      </c>
    </row>
    <row r="56" spans="1:9" ht="15.75" hidden="1">
      <c r="A56" s="19" t="s">
        <v>12</v>
      </c>
      <c r="B56" s="25">
        <v>500</v>
      </c>
      <c r="C56" s="25"/>
      <c r="D56" s="24"/>
      <c r="E56" s="24"/>
      <c r="F56" s="24"/>
      <c r="G56" s="25"/>
      <c r="H56" s="17"/>
      <c r="I56" s="11"/>
    </row>
    <row r="57" spans="1:9" ht="15.75" hidden="1">
      <c r="A57" s="15" t="s">
        <v>9</v>
      </c>
      <c r="B57" s="31">
        <v>500</v>
      </c>
      <c r="C57" s="27"/>
      <c r="D57" s="26"/>
      <c r="E57" s="17"/>
      <c r="F57" s="24"/>
      <c r="G57" s="27"/>
      <c r="H57" s="17"/>
      <c r="I57" s="11"/>
    </row>
    <row r="58" spans="1:9" ht="16.5" hidden="1">
      <c r="A58" s="15" t="s">
        <v>10</v>
      </c>
      <c r="B58" s="31"/>
      <c r="C58" s="17"/>
      <c r="D58" s="26"/>
      <c r="E58" s="17"/>
      <c r="F58" s="26"/>
      <c r="G58" s="43"/>
      <c r="H58" s="17"/>
      <c r="I58" s="11"/>
    </row>
    <row r="59" spans="1:10" ht="20.25" customHeight="1">
      <c r="A59" s="111" t="s">
        <v>51</v>
      </c>
      <c r="B59" s="111"/>
      <c r="C59" s="111"/>
      <c r="D59" s="111"/>
      <c r="E59" s="111"/>
      <c r="F59" s="111"/>
      <c r="G59" s="111"/>
      <c r="H59" s="111"/>
      <c r="I59" s="12"/>
      <c r="J59" s="3" t="s">
        <v>173</v>
      </c>
    </row>
    <row r="60" spans="1:9" ht="0.75" customHeight="1" hidden="1">
      <c r="A60" s="19" t="s">
        <v>12</v>
      </c>
      <c r="B60" s="27"/>
      <c r="C60" s="17"/>
      <c r="D60" s="26"/>
      <c r="E60" s="17"/>
      <c r="F60" s="26"/>
      <c r="G60" s="17"/>
      <c r="H60" s="31"/>
      <c r="I60" s="12"/>
    </row>
    <row r="61" spans="1:9" ht="16.5" hidden="1">
      <c r="A61" s="15" t="s">
        <v>9</v>
      </c>
      <c r="B61" s="27"/>
      <c r="C61" s="17"/>
      <c r="D61" s="26"/>
      <c r="E61" s="17"/>
      <c r="F61" s="26"/>
      <c r="G61" s="17"/>
      <c r="H61" s="31"/>
      <c r="I61" s="12"/>
    </row>
    <row r="62" spans="1:9" ht="0.75" customHeight="1" hidden="1">
      <c r="A62" s="15" t="s">
        <v>10</v>
      </c>
      <c r="B62" s="27"/>
      <c r="C62" s="17"/>
      <c r="D62" s="26"/>
      <c r="E62" s="17"/>
      <c r="F62" s="26"/>
      <c r="G62" s="17"/>
      <c r="H62" s="31"/>
      <c r="I62" s="12"/>
    </row>
    <row r="63" spans="1:10" ht="18" customHeight="1">
      <c r="A63" s="111" t="s">
        <v>52</v>
      </c>
      <c r="B63" s="111"/>
      <c r="C63" s="111"/>
      <c r="D63" s="111"/>
      <c r="E63" s="111"/>
      <c r="F63" s="111"/>
      <c r="G63" s="111"/>
      <c r="H63" s="111"/>
      <c r="I63" s="12"/>
      <c r="J63" s="3" t="s">
        <v>173</v>
      </c>
    </row>
    <row r="64" spans="1:9" ht="0.75" customHeight="1" hidden="1">
      <c r="A64" s="19" t="s">
        <v>12</v>
      </c>
      <c r="B64" s="27"/>
      <c r="C64" s="17"/>
      <c r="D64" s="26"/>
      <c r="E64" s="17"/>
      <c r="F64" s="26"/>
      <c r="G64" s="17"/>
      <c r="H64" s="31"/>
      <c r="I64" s="12"/>
    </row>
    <row r="65" spans="1:9" ht="16.5" hidden="1">
      <c r="A65" s="15" t="s">
        <v>9</v>
      </c>
      <c r="B65" s="27"/>
      <c r="C65" s="17"/>
      <c r="D65" s="26"/>
      <c r="E65" s="17"/>
      <c r="F65" s="26"/>
      <c r="G65" s="17"/>
      <c r="H65" s="31"/>
      <c r="I65" s="12"/>
    </row>
    <row r="66" spans="1:9" ht="16.5" hidden="1">
      <c r="A66" s="15" t="s">
        <v>10</v>
      </c>
      <c r="B66" s="27"/>
      <c r="C66" s="17"/>
      <c r="D66" s="26"/>
      <c r="E66" s="17"/>
      <c r="F66" s="26"/>
      <c r="G66" s="17"/>
      <c r="H66" s="31"/>
      <c r="I66" s="12"/>
    </row>
    <row r="67" spans="1:10" ht="19.5" customHeight="1">
      <c r="A67" s="111" t="s">
        <v>53</v>
      </c>
      <c r="B67" s="111"/>
      <c r="C67" s="111"/>
      <c r="D67" s="111"/>
      <c r="E67" s="111"/>
      <c r="F67" s="111"/>
      <c r="G67" s="111"/>
      <c r="H67" s="111"/>
      <c r="I67" s="12"/>
      <c r="J67" s="3" t="s">
        <v>173</v>
      </c>
    </row>
    <row r="68" spans="1:9" ht="16.5" hidden="1">
      <c r="A68" s="19" t="s">
        <v>12</v>
      </c>
      <c r="B68" s="27"/>
      <c r="C68" s="17"/>
      <c r="D68" s="26"/>
      <c r="E68" s="17"/>
      <c r="F68" s="26"/>
      <c r="G68" s="17"/>
      <c r="H68" s="31"/>
      <c r="I68" s="12"/>
    </row>
    <row r="69" spans="1:9" ht="16.5" hidden="1">
      <c r="A69" s="15" t="s">
        <v>9</v>
      </c>
      <c r="B69" s="27"/>
      <c r="C69" s="17"/>
      <c r="D69" s="26"/>
      <c r="E69" s="17"/>
      <c r="F69" s="26"/>
      <c r="G69" s="17"/>
      <c r="H69" s="31"/>
      <c r="I69" s="12"/>
    </row>
    <row r="70" spans="1:9" ht="16.5" hidden="1">
      <c r="A70" s="15" t="s">
        <v>10</v>
      </c>
      <c r="B70" s="27"/>
      <c r="C70" s="17"/>
      <c r="D70" s="26"/>
      <c r="E70" s="17"/>
      <c r="F70" s="26"/>
      <c r="G70" s="17"/>
      <c r="H70" s="31"/>
      <c r="I70" s="12"/>
    </row>
    <row r="71" spans="1:10" ht="20.25" customHeight="1">
      <c r="A71" s="111" t="s">
        <v>54</v>
      </c>
      <c r="B71" s="111"/>
      <c r="C71" s="111"/>
      <c r="D71" s="111"/>
      <c r="E71" s="111"/>
      <c r="F71" s="111"/>
      <c r="G71" s="111"/>
      <c r="H71" s="111"/>
      <c r="I71" s="12"/>
      <c r="J71" s="3" t="s">
        <v>173</v>
      </c>
    </row>
    <row r="72" spans="1:9" ht="16.5" hidden="1">
      <c r="A72" s="19" t="s">
        <v>12</v>
      </c>
      <c r="B72" s="27"/>
      <c r="C72" s="17"/>
      <c r="D72" s="26"/>
      <c r="E72" s="17"/>
      <c r="F72" s="26"/>
      <c r="G72" s="17"/>
      <c r="H72" s="31"/>
      <c r="I72" s="12"/>
    </row>
    <row r="73" spans="1:9" ht="16.5" hidden="1">
      <c r="A73" s="15" t="s">
        <v>9</v>
      </c>
      <c r="B73" s="27"/>
      <c r="C73" s="17"/>
      <c r="D73" s="26"/>
      <c r="E73" s="17"/>
      <c r="F73" s="26"/>
      <c r="G73" s="17"/>
      <c r="H73" s="31"/>
      <c r="I73" s="12"/>
    </row>
    <row r="74" spans="1:9" ht="16.5" hidden="1">
      <c r="A74" s="15" t="s">
        <v>10</v>
      </c>
      <c r="B74" s="27"/>
      <c r="C74" s="17"/>
      <c r="D74" s="26"/>
      <c r="E74" s="17"/>
      <c r="F74" s="26"/>
      <c r="G74" s="17"/>
      <c r="H74" s="31"/>
      <c r="I74" s="12"/>
    </row>
    <row r="75" spans="1:9" ht="16.5">
      <c r="A75" s="114" t="s">
        <v>14</v>
      </c>
      <c r="B75" s="114"/>
      <c r="C75" s="114"/>
      <c r="D75" s="114"/>
      <c r="E75" s="114"/>
      <c r="F75" s="114"/>
      <c r="G75" s="114"/>
      <c r="H75" s="114"/>
      <c r="I75" s="12"/>
    </row>
    <row r="76" spans="1:10" ht="24.75" customHeight="1">
      <c r="A76" s="111" t="s">
        <v>55</v>
      </c>
      <c r="B76" s="111"/>
      <c r="C76" s="111"/>
      <c r="D76" s="111"/>
      <c r="E76" s="111"/>
      <c r="F76" s="111"/>
      <c r="G76" s="111"/>
      <c r="H76" s="111"/>
      <c r="I76" s="12"/>
      <c r="J76" s="3" t="s">
        <v>173</v>
      </c>
    </row>
    <row r="77" spans="1:9" ht="16.5" hidden="1">
      <c r="A77" s="19" t="s">
        <v>12</v>
      </c>
      <c r="B77" s="41"/>
      <c r="C77" s="60"/>
      <c r="D77" s="60"/>
      <c r="E77" s="60"/>
      <c r="F77" s="60"/>
      <c r="G77" s="60"/>
      <c r="H77" s="60"/>
      <c r="I77" s="12"/>
    </row>
    <row r="78" spans="1:9" ht="16.5" hidden="1">
      <c r="A78" s="15" t="s">
        <v>9</v>
      </c>
      <c r="B78" s="31"/>
      <c r="C78" s="60"/>
      <c r="D78" s="60"/>
      <c r="E78" s="60"/>
      <c r="F78" s="60"/>
      <c r="G78" s="60"/>
      <c r="H78" s="60"/>
      <c r="I78" s="12"/>
    </row>
    <row r="79" spans="1:9" ht="16.5" hidden="1">
      <c r="A79" s="15" t="s">
        <v>10</v>
      </c>
      <c r="B79" s="31"/>
      <c r="C79" s="60"/>
      <c r="D79" s="60"/>
      <c r="E79" s="60"/>
      <c r="F79" s="60"/>
      <c r="G79" s="60"/>
      <c r="H79" s="60"/>
      <c r="I79" s="12"/>
    </row>
    <row r="80" spans="1:10" ht="19.5" customHeight="1">
      <c r="A80" s="111" t="s">
        <v>56</v>
      </c>
      <c r="B80" s="111"/>
      <c r="C80" s="111"/>
      <c r="D80" s="111"/>
      <c r="E80" s="111"/>
      <c r="F80" s="111"/>
      <c r="G80" s="111"/>
      <c r="H80" s="111"/>
      <c r="I80" s="12"/>
      <c r="J80" s="3" t="s">
        <v>173</v>
      </c>
    </row>
    <row r="81" spans="1:9" ht="16.5" hidden="1">
      <c r="A81" s="19" t="s">
        <v>12</v>
      </c>
      <c r="B81" s="41"/>
      <c r="C81" s="60"/>
      <c r="D81" s="60"/>
      <c r="E81" s="60"/>
      <c r="F81" s="60"/>
      <c r="G81" s="60"/>
      <c r="H81" s="60"/>
      <c r="I81" s="12"/>
    </row>
    <row r="82" spans="1:9" ht="16.5" hidden="1">
      <c r="A82" s="15" t="s">
        <v>9</v>
      </c>
      <c r="B82" s="31"/>
      <c r="C82" s="60"/>
      <c r="D82" s="60"/>
      <c r="E82" s="60"/>
      <c r="F82" s="60"/>
      <c r="G82" s="60"/>
      <c r="H82" s="60"/>
      <c r="I82" s="12"/>
    </row>
    <row r="83" spans="1:9" ht="16.5" hidden="1">
      <c r="A83" s="15" t="s">
        <v>10</v>
      </c>
      <c r="B83" s="31"/>
      <c r="C83" s="60"/>
      <c r="D83" s="60"/>
      <c r="E83" s="60"/>
      <c r="F83" s="60"/>
      <c r="G83" s="60"/>
      <c r="H83" s="60"/>
      <c r="I83" s="12"/>
    </row>
    <row r="84" spans="1:15" ht="18" customHeight="1">
      <c r="A84" s="111" t="s">
        <v>57</v>
      </c>
      <c r="B84" s="111"/>
      <c r="C84" s="111"/>
      <c r="D84" s="111"/>
      <c r="E84" s="111"/>
      <c r="F84" s="111"/>
      <c r="G84" s="111"/>
      <c r="H84" s="111"/>
      <c r="I84" s="8"/>
      <c r="J84" s="9" t="s">
        <v>173</v>
      </c>
      <c r="K84" s="9"/>
      <c r="L84" s="9"/>
      <c r="M84" s="9"/>
      <c r="N84" s="9"/>
      <c r="O84" s="8"/>
    </row>
    <row r="85" spans="1:15" ht="16.5" hidden="1">
      <c r="A85" s="19" t="s">
        <v>12</v>
      </c>
      <c r="B85" s="24"/>
      <c r="C85" s="4"/>
      <c r="D85" s="24"/>
      <c r="E85" s="4"/>
      <c r="F85" s="24"/>
      <c r="G85" s="4">
        <v>1293</v>
      </c>
      <c r="H85" s="26">
        <f>C85/G85*100</f>
        <v>0</v>
      </c>
      <c r="I85" s="8"/>
      <c r="J85" s="9"/>
      <c r="K85" s="9"/>
      <c r="L85" s="9"/>
      <c r="M85" s="9"/>
      <c r="N85" s="9"/>
      <c r="O85" s="9"/>
    </row>
    <row r="86" spans="1:15" ht="16.5" hidden="1">
      <c r="A86" s="15" t="s">
        <v>9</v>
      </c>
      <c r="B86" s="26"/>
      <c r="C86" s="44"/>
      <c r="D86" s="26"/>
      <c r="E86" s="44"/>
      <c r="F86" s="26"/>
      <c r="G86" s="44">
        <v>1293</v>
      </c>
      <c r="H86" s="26">
        <f>C86/G86*100</f>
        <v>0</v>
      </c>
      <c r="I86" s="8"/>
      <c r="J86" s="9"/>
      <c r="K86" s="9"/>
      <c r="L86" s="9"/>
      <c r="M86" s="9"/>
      <c r="N86" s="9"/>
      <c r="O86" s="9"/>
    </row>
    <row r="87" spans="1:9" ht="15.75" hidden="1">
      <c r="A87" s="15" t="s">
        <v>10</v>
      </c>
      <c r="B87" s="18"/>
      <c r="C87" s="18"/>
      <c r="D87" s="18"/>
      <c r="E87" s="18"/>
      <c r="F87" s="18"/>
      <c r="G87" s="18"/>
      <c r="H87" s="18"/>
      <c r="I87" s="14"/>
    </row>
    <row r="88" spans="1:10" ht="21.75" customHeight="1">
      <c r="A88" s="111" t="s">
        <v>58</v>
      </c>
      <c r="B88" s="111"/>
      <c r="C88" s="111"/>
      <c r="D88" s="111"/>
      <c r="E88" s="111"/>
      <c r="F88" s="111"/>
      <c r="G88" s="111"/>
      <c r="H88" s="111"/>
      <c r="I88" s="14"/>
      <c r="J88" s="3" t="s">
        <v>173</v>
      </c>
    </row>
    <row r="89" spans="1:9" ht="15.75" hidden="1">
      <c r="A89" s="19" t="s">
        <v>12</v>
      </c>
      <c r="B89" s="24"/>
      <c r="C89" s="23"/>
      <c r="D89" s="23"/>
      <c r="E89" s="23"/>
      <c r="F89" s="23"/>
      <c r="G89" s="23"/>
      <c r="H89" s="23"/>
      <c r="I89" s="14"/>
    </row>
    <row r="90" spans="1:9" ht="15.75" hidden="1">
      <c r="A90" s="15" t="s">
        <v>9</v>
      </c>
      <c r="B90" s="26"/>
      <c r="C90" s="23"/>
      <c r="D90" s="23"/>
      <c r="E90" s="23"/>
      <c r="F90" s="23"/>
      <c r="G90" s="23"/>
      <c r="H90" s="23"/>
      <c r="I90" s="14"/>
    </row>
    <row r="91" spans="1:9" ht="15.75" hidden="1">
      <c r="A91" s="15" t="s">
        <v>10</v>
      </c>
      <c r="B91" s="23"/>
      <c r="C91" s="23"/>
      <c r="D91" s="23"/>
      <c r="E91" s="23"/>
      <c r="F91" s="23"/>
      <c r="G91" s="23"/>
      <c r="H91" s="23"/>
      <c r="I91" s="14"/>
    </row>
    <row r="92" spans="1:10" ht="21" customHeight="1">
      <c r="A92" s="111" t="s">
        <v>59</v>
      </c>
      <c r="B92" s="111"/>
      <c r="C92" s="111"/>
      <c r="D92" s="111"/>
      <c r="E92" s="111"/>
      <c r="F92" s="111"/>
      <c r="G92" s="111"/>
      <c r="H92" s="111"/>
      <c r="I92" s="14"/>
      <c r="J92" s="3" t="s">
        <v>173</v>
      </c>
    </row>
    <row r="93" spans="1:9" ht="15.75" hidden="1">
      <c r="A93" s="19" t="s">
        <v>12</v>
      </c>
      <c r="B93" s="23"/>
      <c r="C93" s="23"/>
      <c r="D93" s="23"/>
      <c r="E93" s="23"/>
      <c r="F93" s="23"/>
      <c r="G93" s="23"/>
      <c r="H93" s="23"/>
      <c r="I93" s="14"/>
    </row>
    <row r="94" spans="1:9" ht="15.75" hidden="1">
      <c r="A94" s="15" t="s">
        <v>9</v>
      </c>
      <c r="B94" s="23"/>
      <c r="C94" s="23"/>
      <c r="D94" s="23"/>
      <c r="E94" s="23"/>
      <c r="F94" s="23"/>
      <c r="G94" s="23"/>
      <c r="H94" s="23"/>
      <c r="I94" s="14"/>
    </row>
    <row r="95" spans="1:9" ht="15.75" hidden="1">
      <c r="A95" s="15" t="s">
        <v>10</v>
      </c>
      <c r="B95" s="23"/>
      <c r="C95" s="23"/>
      <c r="D95" s="23"/>
      <c r="E95" s="23"/>
      <c r="F95" s="23"/>
      <c r="G95" s="23"/>
      <c r="H95" s="23"/>
      <c r="I95" s="14"/>
    </row>
    <row r="96" spans="1:9" ht="15.75">
      <c r="A96" s="117" t="s">
        <v>15</v>
      </c>
      <c r="B96" s="117"/>
      <c r="C96" s="117"/>
      <c r="D96" s="117"/>
      <c r="E96" s="117"/>
      <c r="F96" s="117"/>
      <c r="G96" s="117"/>
      <c r="H96" s="117"/>
      <c r="I96" s="11"/>
    </row>
    <row r="97" spans="1:9" ht="22.5" customHeight="1">
      <c r="A97" s="112" t="s">
        <v>60</v>
      </c>
      <c r="B97" s="112"/>
      <c r="C97" s="112"/>
      <c r="D97" s="112"/>
      <c r="E97" s="112"/>
      <c r="F97" s="112"/>
      <c r="G97" s="112"/>
      <c r="H97" s="112"/>
      <c r="I97" s="14"/>
    </row>
    <row r="98" spans="1:9" ht="15.75" hidden="1">
      <c r="A98" s="19" t="s">
        <v>12</v>
      </c>
      <c r="B98" s="25"/>
      <c r="C98" s="25"/>
      <c r="D98" s="24"/>
      <c r="E98" s="25"/>
      <c r="F98" s="24"/>
      <c r="G98" s="25"/>
      <c r="H98" s="39"/>
      <c r="I98" s="14"/>
    </row>
    <row r="99" spans="1:9" ht="15.75" hidden="1">
      <c r="A99" s="15" t="s">
        <v>9</v>
      </c>
      <c r="B99" s="58"/>
      <c r="C99" s="58"/>
      <c r="D99" s="26"/>
      <c r="E99" s="58"/>
      <c r="F99" s="26"/>
      <c r="G99" s="26"/>
      <c r="H99" s="26"/>
      <c r="I99" s="14"/>
    </row>
    <row r="100" spans="1:9" ht="15.75" hidden="1">
      <c r="A100" s="15" t="s">
        <v>10</v>
      </c>
      <c r="B100" s="18"/>
      <c r="C100" s="18"/>
      <c r="D100" s="18"/>
      <c r="E100" s="18"/>
      <c r="F100" s="18"/>
      <c r="G100" s="18"/>
      <c r="H100" s="18"/>
      <c r="I100" s="14"/>
    </row>
    <row r="101" spans="1:9" ht="34.5" customHeight="1">
      <c r="A101" s="112" t="s">
        <v>61</v>
      </c>
      <c r="B101" s="112"/>
      <c r="C101" s="112"/>
      <c r="D101" s="112"/>
      <c r="E101" s="112"/>
      <c r="F101" s="112"/>
      <c r="G101" s="112"/>
      <c r="H101" s="112"/>
      <c r="I101" s="14"/>
    </row>
    <row r="102" spans="1:9" ht="15.75" hidden="1">
      <c r="A102" s="19" t="s">
        <v>12</v>
      </c>
      <c r="B102" s="25">
        <v>2200</v>
      </c>
      <c r="C102" s="22"/>
      <c r="D102" s="24"/>
      <c r="E102" s="22"/>
      <c r="F102" s="24"/>
      <c r="G102" s="22"/>
      <c r="H102" s="26"/>
      <c r="I102" s="14"/>
    </row>
    <row r="103" spans="1:9" ht="15.75" hidden="1">
      <c r="A103" s="15" t="s">
        <v>9</v>
      </c>
      <c r="B103" s="27">
        <v>2200</v>
      </c>
      <c r="C103" s="17"/>
      <c r="D103" s="26"/>
      <c r="E103" s="17"/>
      <c r="F103" s="26"/>
      <c r="G103" s="17"/>
      <c r="H103" s="26"/>
      <c r="I103" s="14"/>
    </row>
    <row r="104" spans="1:9" ht="15.75" hidden="1">
      <c r="A104" s="15" t="s">
        <v>10</v>
      </c>
      <c r="B104" s="17"/>
      <c r="C104" s="18"/>
      <c r="D104" s="18"/>
      <c r="E104" s="18"/>
      <c r="F104" s="18"/>
      <c r="G104" s="18"/>
      <c r="H104" s="18"/>
      <c r="I104" s="14"/>
    </row>
    <row r="105" spans="1:10" ht="21" customHeight="1">
      <c r="A105" s="111" t="s">
        <v>62</v>
      </c>
      <c r="B105" s="111"/>
      <c r="C105" s="111"/>
      <c r="D105" s="111"/>
      <c r="E105" s="111"/>
      <c r="F105" s="111"/>
      <c r="G105" s="111"/>
      <c r="H105" s="111"/>
      <c r="I105" s="14"/>
      <c r="J105" s="3" t="s">
        <v>173</v>
      </c>
    </row>
    <row r="106" spans="1:9" ht="1.5" customHeight="1" hidden="1">
      <c r="A106" s="19" t="s">
        <v>12</v>
      </c>
      <c r="B106" s="25"/>
      <c r="C106" s="22"/>
      <c r="D106" s="25"/>
      <c r="E106" s="22"/>
      <c r="F106" s="25"/>
      <c r="G106" s="22"/>
      <c r="H106" s="25"/>
      <c r="I106" s="14"/>
    </row>
    <row r="107" spans="1:9" ht="15.75" hidden="1">
      <c r="A107" s="15" t="s">
        <v>9</v>
      </c>
      <c r="B107" s="58"/>
      <c r="C107" s="17"/>
      <c r="D107" s="27"/>
      <c r="E107" s="17"/>
      <c r="F107" s="27"/>
      <c r="G107" s="17"/>
      <c r="H107" s="27"/>
      <c r="I107" s="14"/>
    </row>
    <row r="108" spans="1:9" ht="15" customHeight="1" hidden="1">
      <c r="A108" s="15" t="s">
        <v>10</v>
      </c>
      <c r="B108" s="17"/>
      <c r="C108" s="18"/>
      <c r="D108" s="18"/>
      <c r="E108" s="18"/>
      <c r="F108" s="18"/>
      <c r="G108" s="18"/>
      <c r="H108" s="18"/>
      <c r="I108" s="14"/>
    </row>
    <row r="109" spans="1:10" ht="31.5" customHeight="1">
      <c r="A109" s="111" t="s">
        <v>63</v>
      </c>
      <c r="B109" s="111"/>
      <c r="C109" s="111"/>
      <c r="D109" s="111"/>
      <c r="E109" s="111"/>
      <c r="F109" s="111"/>
      <c r="G109" s="111"/>
      <c r="H109" s="111"/>
      <c r="I109" s="14"/>
      <c r="J109" s="3" t="s">
        <v>173</v>
      </c>
    </row>
    <row r="110" spans="1:9" ht="15" customHeight="1" hidden="1">
      <c r="A110" s="19" t="s">
        <v>12</v>
      </c>
      <c r="B110" s="25"/>
      <c r="C110" s="22"/>
      <c r="D110" s="24"/>
      <c r="E110" s="22"/>
      <c r="F110" s="24"/>
      <c r="G110" s="22"/>
      <c r="H110" s="25"/>
      <c r="I110" s="14"/>
    </row>
    <row r="111" spans="1:9" ht="15" customHeight="1" hidden="1">
      <c r="A111" s="15" t="s">
        <v>9</v>
      </c>
      <c r="B111" s="58"/>
      <c r="C111" s="17"/>
      <c r="D111" s="26"/>
      <c r="E111" s="17"/>
      <c r="F111" s="26"/>
      <c r="G111" s="17"/>
      <c r="H111" s="27"/>
      <c r="I111" s="14"/>
    </row>
    <row r="112" spans="1:9" ht="15" customHeight="1" hidden="1">
      <c r="A112" s="15" t="s">
        <v>10</v>
      </c>
      <c r="B112" s="17"/>
      <c r="C112" s="17"/>
      <c r="D112" s="17"/>
      <c r="E112" s="17"/>
      <c r="F112" s="17"/>
      <c r="G112" s="17"/>
      <c r="H112" s="18"/>
      <c r="I112" s="14"/>
    </row>
    <row r="113" spans="1:10" ht="29.25" customHeight="1">
      <c r="A113" s="111" t="s">
        <v>64</v>
      </c>
      <c r="B113" s="111"/>
      <c r="C113" s="111"/>
      <c r="D113" s="111"/>
      <c r="E113" s="111"/>
      <c r="F113" s="111"/>
      <c r="G113" s="111"/>
      <c r="H113" s="111"/>
      <c r="I113" s="14"/>
      <c r="J113" s="3" t="s">
        <v>173</v>
      </c>
    </row>
    <row r="114" spans="1:9" ht="0.75" customHeight="1" hidden="1">
      <c r="A114" s="19" t="s">
        <v>12</v>
      </c>
      <c r="B114" s="17"/>
      <c r="C114" s="17"/>
      <c r="D114" s="17"/>
      <c r="E114" s="17"/>
      <c r="F114" s="17"/>
      <c r="G114" s="17"/>
      <c r="H114" s="18"/>
      <c r="I114" s="14"/>
    </row>
    <row r="115" spans="1:9" ht="15" customHeight="1" hidden="1">
      <c r="A115" s="15" t="s">
        <v>9</v>
      </c>
      <c r="B115" s="17"/>
      <c r="C115" s="17"/>
      <c r="D115" s="17"/>
      <c r="E115" s="17"/>
      <c r="F115" s="17"/>
      <c r="G115" s="17"/>
      <c r="H115" s="18"/>
      <c r="I115" s="14"/>
    </row>
    <row r="116" spans="1:9" ht="15" customHeight="1" hidden="1">
      <c r="A116" s="15" t="s">
        <v>10</v>
      </c>
      <c r="B116" s="17"/>
      <c r="C116" s="17"/>
      <c r="D116" s="17"/>
      <c r="E116" s="17"/>
      <c r="F116" s="17"/>
      <c r="G116" s="17"/>
      <c r="H116" s="18"/>
      <c r="I116" s="14"/>
    </row>
    <row r="117" spans="1:9" ht="15.75">
      <c r="A117" s="117" t="s">
        <v>37</v>
      </c>
      <c r="B117" s="117"/>
      <c r="C117" s="117"/>
      <c r="D117" s="117"/>
      <c r="E117" s="117"/>
      <c r="F117" s="117"/>
      <c r="G117" s="117"/>
      <c r="H117" s="117"/>
      <c r="I117" s="14"/>
    </row>
    <row r="118" spans="1:10" ht="33" customHeight="1">
      <c r="A118" s="111" t="s">
        <v>65</v>
      </c>
      <c r="B118" s="111"/>
      <c r="C118" s="111"/>
      <c r="D118" s="111"/>
      <c r="E118" s="111"/>
      <c r="F118" s="111"/>
      <c r="G118" s="111"/>
      <c r="H118" s="111"/>
      <c r="J118" s="3" t="s">
        <v>173</v>
      </c>
    </row>
    <row r="119" spans="1:8" ht="15.75" customHeight="1" hidden="1">
      <c r="A119" s="15" t="s">
        <v>12</v>
      </c>
      <c r="B119" s="25"/>
      <c r="C119" s="25"/>
      <c r="D119" s="24"/>
      <c r="E119" s="25"/>
      <c r="F119" s="24"/>
      <c r="G119" s="22"/>
      <c r="H119" s="20"/>
    </row>
    <row r="120" spans="1:8" ht="16.5" customHeight="1" hidden="1">
      <c r="A120" s="15" t="s">
        <v>9</v>
      </c>
      <c r="B120" s="27"/>
      <c r="C120" s="27"/>
      <c r="D120" s="26"/>
      <c r="E120" s="58"/>
      <c r="F120" s="26"/>
      <c r="G120" s="17"/>
      <c r="H120" s="18"/>
    </row>
    <row r="121" spans="1:8" ht="16.5" customHeight="1" hidden="1">
      <c r="A121" s="15" t="s">
        <v>10</v>
      </c>
      <c r="B121" s="18"/>
      <c r="C121" s="18"/>
      <c r="D121" s="20"/>
      <c r="E121" s="18"/>
      <c r="F121" s="18"/>
      <c r="G121" s="18"/>
      <c r="H121" s="18"/>
    </row>
    <row r="122" spans="1:10" ht="20.25" customHeight="1">
      <c r="A122" s="111" t="s">
        <v>66</v>
      </c>
      <c r="B122" s="111"/>
      <c r="C122" s="111"/>
      <c r="D122" s="111"/>
      <c r="E122" s="111"/>
      <c r="F122" s="111"/>
      <c r="G122" s="111"/>
      <c r="H122" s="111"/>
      <c r="J122" s="3" t="s">
        <v>173</v>
      </c>
    </row>
    <row r="123" spans="1:8" ht="16.5" customHeight="1" hidden="1">
      <c r="A123" s="15" t="s">
        <v>12</v>
      </c>
      <c r="B123" s="25">
        <v>2500</v>
      </c>
      <c r="C123" s="25">
        <v>321.1</v>
      </c>
      <c r="D123" s="25">
        <f>C123/B123*100</f>
        <v>12.844</v>
      </c>
      <c r="E123" s="25">
        <v>321.1</v>
      </c>
      <c r="F123" s="25">
        <f>E123/B123*100</f>
        <v>12.844</v>
      </c>
      <c r="G123" s="18"/>
      <c r="H123" s="25"/>
    </row>
    <row r="124" spans="1:8" ht="16.5" customHeight="1" hidden="1">
      <c r="A124" s="15" t="s">
        <v>9</v>
      </c>
      <c r="B124" s="27">
        <v>2500</v>
      </c>
      <c r="C124" s="27">
        <v>321.1</v>
      </c>
      <c r="D124" s="27">
        <f>C124/B124*100</f>
        <v>12.844</v>
      </c>
      <c r="E124" s="27">
        <v>321.1</v>
      </c>
      <c r="F124" s="27">
        <f>E124/B124*100</f>
        <v>12.844</v>
      </c>
      <c r="G124" s="18"/>
      <c r="H124" s="27"/>
    </row>
    <row r="125" spans="1:8" ht="16.5" customHeight="1" hidden="1">
      <c r="A125" s="15" t="s">
        <v>10</v>
      </c>
      <c r="B125" s="18"/>
      <c r="C125" s="18"/>
      <c r="D125" s="20"/>
      <c r="E125" s="18"/>
      <c r="F125" s="18"/>
      <c r="G125" s="18"/>
      <c r="H125" s="18"/>
    </row>
    <row r="126" spans="1:9" ht="15.75">
      <c r="A126" s="117" t="s">
        <v>16</v>
      </c>
      <c r="B126" s="117"/>
      <c r="C126" s="117"/>
      <c r="D126" s="117"/>
      <c r="E126" s="117"/>
      <c r="F126" s="117"/>
      <c r="G126" s="117"/>
      <c r="H126" s="117"/>
      <c r="I126" s="14"/>
    </row>
    <row r="127" spans="1:10" ht="20.25" customHeight="1">
      <c r="A127" s="111" t="s">
        <v>67</v>
      </c>
      <c r="B127" s="111"/>
      <c r="C127" s="111"/>
      <c r="D127" s="111"/>
      <c r="E127" s="111"/>
      <c r="F127" s="111"/>
      <c r="G127" s="111"/>
      <c r="H127" s="111"/>
      <c r="I127" s="14"/>
      <c r="J127" s="3" t="s">
        <v>173</v>
      </c>
    </row>
    <row r="128" spans="1:9" ht="0.75" customHeight="1" hidden="1">
      <c r="A128" s="19" t="s">
        <v>12</v>
      </c>
      <c r="B128" s="25">
        <v>3000</v>
      </c>
      <c r="C128" s="25">
        <f>C129+C130</f>
        <v>573.2</v>
      </c>
      <c r="D128" s="24">
        <f>C128*100/B128</f>
        <v>19.10666666666667</v>
      </c>
      <c r="E128" s="24">
        <v>573.2</v>
      </c>
      <c r="F128" s="24">
        <f>E128/B128*100</f>
        <v>19.10666666666667</v>
      </c>
      <c r="G128" s="25">
        <v>844.5</v>
      </c>
      <c r="H128" s="25">
        <f>C128*100/G128</f>
        <v>67.8744819419775</v>
      </c>
      <c r="I128" s="14"/>
    </row>
    <row r="129" spans="1:9" ht="15.75" hidden="1">
      <c r="A129" s="15" t="s">
        <v>9</v>
      </c>
      <c r="B129" s="26">
        <v>3000</v>
      </c>
      <c r="C129" s="26">
        <v>573.2</v>
      </c>
      <c r="D129" s="26">
        <f>C129/B129*100</f>
        <v>19.10666666666667</v>
      </c>
      <c r="E129" s="26">
        <v>573.2</v>
      </c>
      <c r="F129" s="26">
        <f>E129/B129*100</f>
        <v>19.10666666666667</v>
      </c>
      <c r="G129" s="26">
        <v>844.5</v>
      </c>
      <c r="H129" s="27">
        <f>C129*100/G129</f>
        <v>67.8744819419775</v>
      </c>
      <c r="I129" s="14"/>
    </row>
    <row r="130" spans="1:9" ht="0.75" customHeight="1" hidden="1">
      <c r="A130" s="15" t="s">
        <v>10</v>
      </c>
      <c r="B130" s="26"/>
      <c r="C130" s="26"/>
      <c r="D130" s="26"/>
      <c r="E130" s="26"/>
      <c r="F130" s="26"/>
      <c r="G130" s="26"/>
      <c r="H130" s="40"/>
      <c r="I130" s="14"/>
    </row>
    <row r="131" spans="1:10" ht="20.25" customHeight="1">
      <c r="A131" s="111" t="s">
        <v>68</v>
      </c>
      <c r="B131" s="111"/>
      <c r="C131" s="111"/>
      <c r="D131" s="111"/>
      <c r="E131" s="111"/>
      <c r="F131" s="111"/>
      <c r="G131" s="111"/>
      <c r="H131" s="111"/>
      <c r="I131" s="14"/>
      <c r="J131" s="3" t="s">
        <v>173</v>
      </c>
    </row>
    <row r="132" spans="1:9" ht="0.75" customHeight="1" hidden="1">
      <c r="A132" s="19" t="s">
        <v>12</v>
      </c>
      <c r="B132" s="24"/>
      <c r="C132" s="24"/>
      <c r="D132" s="24"/>
      <c r="E132" s="24"/>
      <c r="F132" s="24"/>
      <c r="G132" s="26"/>
      <c r="H132" s="40"/>
      <c r="I132" s="14"/>
    </row>
    <row r="133" spans="1:9" ht="15.75" hidden="1">
      <c r="A133" s="15" t="s">
        <v>9</v>
      </c>
      <c r="B133" s="26"/>
      <c r="C133" s="26"/>
      <c r="D133" s="26"/>
      <c r="E133" s="26"/>
      <c r="F133" s="26"/>
      <c r="G133" s="26"/>
      <c r="H133" s="40"/>
      <c r="I133" s="14"/>
    </row>
    <row r="134" spans="1:9" ht="15.75" hidden="1">
      <c r="A134" s="15" t="s">
        <v>10</v>
      </c>
      <c r="B134" s="26"/>
      <c r="C134" s="26"/>
      <c r="D134" s="26"/>
      <c r="E134" s="26"/>
      <c r="F134" s="26"/>
      <c r="G134" s="26"/>
      <c r="H134" s="40"/>
      <c r="I134" s="14"/>
    </row>
    <row r="135" spans="1:10" ht="17.25" customHeight="1">
      <c r="A135" s="111" t="s">
        <v>69</v>
      </c>
      <c r="B135" s="111"/>
      <c r="C135" s="111"/>
      <c r="D135" s="111"/>
      <c r="E135" s="111"/>
      <c r="F135" s="111"/>
      <c r="G135" s="111"/>
      <c r="H135" s="111"/>
      <c r="I135" s="14"/>
      <c r="J135" s="3" t="s">
        <v>173</v>
      </c>
    </row>
    <row r="136" spans="1:9" ht="15.75" hidden="1">
      <c r="A136" s="19" t="s">
        <v>12</v>
      </c>
      <c r="B136" s="24"/>
      <c r="C136" s="26"/>
      <c r="D136" s="26"/>
      <c r="E136" s="26"/>
      <c r="F136" s="26"/>
      <c r="G136" s="26"/>
      <c r="H136" s="40"/>
      <c r="I136" s="14"/>
    </row>
    <row r="137" spans="1:9" ht="15.75" hidden="1">
      <c r="A137" s="15" t="s">
        <v>9</v>
      </c>
      <c r="B137" s="26"/>
      <c r="C137" s="26"/>
      <c r="D137" s="26"/>
      <c r="E137" s="26"/>
      <c r="F137" s="26"/>
      <c r="G137" s="26"/>
      <c r="H137" s="40"/>
      <c r="I137" s="14"/>
    </row>
    <row r="138" spans="1:9" ht="15.75" hidden="1">
      <c r="A138" s="15" t="s">
        <v>10</v>
      </c>
      <c r="B138" s="26"/>
      <c r="C138" s="26"/>
      <c r="D138" s="26"/>
      <c r="E138" s="26"/>
      <c r="F138" s="26"/>
      <c r="G138" s="26"/>
      <c r="H138" s="40"/>
      <c r="I138" s="14"/>
    </row>
    <row r="139" spans="1:10" ht="18" customHeight="1">
      <c r="A139" s="111" t="s">
        <v>70</v>
      </c>
      <c r="B139" s="111"/>
      <c r="C139" s="111"/>
      <c r="D139" s="111"/>
      <c r="E139" s="111"/>
      <c r="F139" s="111"/>
      <c r="G139" s="111"/>
      <c r="H139" s="111"/>
      <c r="I139" s="14"/>
      <c r="J139" s="3" t="s">
        <v>173</v>
      </c>
    </row>
    <row r="140" spans="1:9" ht="15.75" hidden="1">
      <c r="A140" s="19" t="s">
        <v>12</v>
      </c>
      <c r="B140" s="24"/>
      <c r="C140" s="22"/>
      <c r="D140" s="24"/>
      <c r="E140" s="22"/>
      <c r="F140" s="24"/>
      <c r="G140" s="22"/>
      <c r="H140" s="18"/>
      <c r="I140" s="14"/>
    </row>
    <row r="141" spans="1:9" ht="15.75" hidden="1">
      <c r="A141" s="15" t="s">
        <v>9</v>
      </c>
      <c r="B141" s="26"/>
      <c r="C141" s="17"/>
      <c r="D141" s="26"/>
      <c r="E141" s="17"/>
      <c r="F141" s="26"/>
      <c r="G141" s="17"/>
      <c r="H141" s="18"/>
      <c r="I141" s="14"/>
    </row>
    <row r="142" spans="1:9" ht="15.75" hidden="1">
      <c r="A142" s="15" t="s">
        <v>10</v>
      </c>
      <c r="B142" s="17"/>
      <c r="C142" s="17"/>
      <c r="D142" s="26"/>
      <c r="E142" s="17"/>
      <c r="F142" s="26"/>
      <c r="G142" s="18"/>
      <c r="H142" s="18"/>
      <c r="I142" s="14"/>
    </row>
    <row r="143" spans="1:10" ht="21" customHeight="1">
      <c r="A143" s="111" t="s">
        <v>71</v>
      </c>
      <c r="B143" s="111"/>
      <c r="C143" s="111"/>
      <c r="D143" s="111"/>
      <c r="E143" s="111"/>
      <c r="F143" s="111"/>
      <c r="G143" s="111"/>
      <c r="H143" s="111"/>
      <c r="I143" s="14"/>
      <c r="J143" s="3" t="s">
        <v>173</v>
      </c>
    </row>
    <row r="144" spans="1:9" ht="15.75" hidden="1">
      <c r="A144" s="19" t="s">
        <v>12</v>
      </c>
      <c r="B144" s="24"/>
      <c r="C144" s="22"/>
      <c r="D144" s="24"/>
      <c r="E144" s="22"/>
      <c r="F144" s="24"/>
      <c r="G144" s="22"/>
      <c r="H144" s="18"/>
      <c r="I144" s="14"/>
    </row>
    <row r="145" spans="1:9" ht="15.75" hidden="1">
      <c r="A145" s="15" t="s">
        <v>9</v>
      </c>
      <c r="B145" s="26"/>
      <c r="C145" s="17"/>
      <c r="D145" s="26"/>
      <c r="E145" s="17"/>
      <c r="F145" s="26"/>
      <c r="G145" s="17"/>
      <c r="H145" s="18"/>
      <c r="I145" s="14"/>
    </row>
    <row r="146" spans="1:9" ht="15.75" hidden="1">
      <c r="A146" s="15" t="s">
        <v>10</v>
      </c>
      <c r="B146" s="17"/>
      <c r="C146" s="17"/>
      <c r="D146" s="26"/>
      <c r="E146" s="17"/>
      <c r="F146" s="26"/>
      <c r="G146" s="17"/>
      <c r="H146" s="18"/>
      <c r="I146" s="14"/>
    </row>
    <row r="147" spans="1:10" ht="27.75" customHeight="1">
      <c r="A147" s="125" t="s">
        <v>72</v>
      </c>
      <c r="B147" s="126"/>
      <c r="C147" s="126"/>
      <c r="D147" s="126"/>
      <c r="E147" s="126"/>
      <c r="F147" s="126"/>
      <c r="G147" s="126"/>
      <c r="H147" s="127"/>
      <c r="I147" s="14"/>
      <c r="J147" s="3" t="s">
        <v>173</v>
      </c>
    </row>
    <row r="148" spans="1:9" ht="0.75" customHeight="1" hidden="1">
      <c r="A148" s="19" t="s">
        <v>12</v>
      </c>
      <c r="B148" s="24"/>
      <c r="C148" s="17"/>
      <c r="D148" s="26"/>
      <c r="E148" s="17"/>
      <c r="F148" s="26"/>
      <c r="G148" s="17"/>
      <c r="H148" s="18"/>
      <c r="I148" s="14"/>
    </row>
    <row r="149" spans="1:9" ht="2.25" customHeight="1" hidden="1">
      <c r="A149" s="15" t="s">
        <v>9</v>
      </c>
      <c r="B149" s="26"/>
      <c r="C149" s="17"/>
      <c r="D149" s="26"/>
      <c r="E149" s="17"/>
      <c r="F149" s="26"/>
      <c r="G149" s="17"/>
      <c r="H149" s="18"/>
      <c r="I149" s="14"/>
    </row>
    <row r="150" spans="1:9" ht="15.75" hidden="1">
      <c r="A150" s="15" t="s">
        <v>10</v>
      </c>
      <c r="B150" s="17"/>
      <c r="C150" s="17"/>
      <c r="D150" s="26"/>
      <c r="E150" s="17"/>
      <c r="F150" s="26"/>
      <c r="G150" s="17"/>
      <c r="H150" s="18"/>
      <c r="I150" s="14"/>
    </row>
    <row r="151" spans="1:10" ht="19.5" customHeight="1">
      <c r="A151" s="125" t="s">
        <v>84</v>
      </c>
      <c r="B151" s="126"/>
      <c r="C151" s="126"/>
      <c r="D151" s="126"/>
      <c r="E151" s="126"/>
      <c r="F151" s="126"/>
      <c r="G151" s="126"/>
      <c r="H151" s="127"/>
      <c r="I151" s="14"/>
      <c r="J151" s="3" t="s">
        <v>173</v>
      </c>
    </row>
    <row r="152" spans="1:9" ht="15.75">
      <c r="A152" s="114" t="s">
        <v>17</v>
      </c>
      <c r="B152" s="114"/>
      <c r="C152" s="114"/>
      <c r="D152" s="114"/>
      <c r="E152" s="114"/>
      <c r="F152" s="114"/>
      <c r="G152" s="114"/>
      <c r="H152" s="114"/>
      <c r="I152" s="14"/>
    </row>
    <row r="153" spans="1:10" ht="19.5" customHeight="1">
      <c r="A153" s="113" t="s">
        <v>85</v>
      </c>
      <c r="B153" s="113"/>
      <c r="C153" s="113"/>
      <c r="D153" s="113"/>
      <c r="E153" s="113"/>
      <c r="F153" s="113"/>
      <c r="G153" s="113"/>
      <c r="H153" s="113"/>
      <c r="I153" s="14"/>
      <c r="J153" s="3" t="s">
        <v>173</v>
      </c>
    </row>
    <row r="154" spans="1:9" ht="0.75" customHeight="1" hidden="1">
      <c r="A154" s="19" t="s">
        <v>12</v>
      </c>
      <c r="B154" s="24"/>
      <c r="C154" s="41"/>
      <c r="D154" s="24"/>
      <c r="E154" s="41"/>
      <c r="F154" s="24"/>
      <c r="G154" s="41"/>
      <c r="H154" s="41"/>
      <c r="I154" s="14"/>
    </row>
    <row r="155" spans="1:9" ht="15.75" hidden="1">
      <c r="A155" s="15" t="s">
        <v>9</v>
      </c>
      <c r="B155" s="26"/>
      <c r="C155" s="31"/>
      <c r="D155" s="26"/>
      <c r="E155" s="31"/>
      <c r="F155" s="26"/>
      <c r="G155" s="31"/>
      <c r="H155" s="31"/>
      <c r="I155" s="14"/>
    </row>
    <row r="156" spans="1:9" ht="15.75" hidden="1">
      <c r="A156" s="15" t="s">
        <v>10</v>
      </c>
      <c r="B156" s="18"/>
      <c r="C156" s="18"/>
      <c r="D156" s="18"/>
      <c r="E156" s="18"/>
      <c r="F156" s="18"/>
      <c r="G156" s="18"/>
      <c r="H156" s="18"/>
      <c r="I156" s="14"/>
    </row>
    <row r="157" spans="1:10" ht="32.25" customHeight="1">
      <c r="A157" s="111" t="s">
        <v>86</v>
      </c>
      <c r="B157" s="111"/>
      <c r="C157" s="111"/>
      <c r="D157" s="111"/>
      <c r="E157" s="111"/>
      <c r="F157" s="111"/>
      <c r="G157" s="111"/>
      <c r="H157" s="111"/>
      <c r="I157" s="14"/>
      <c r="J157" s="3" t="s">
        <v>173</v>
      </c>
    </row>
    <row r="158" spans="1:9" ht="15.75" hidden="1">
      <c r="A158" s="19" t="s">
        <v>12</v>
      </c>
      <c r="B158" s="24"/>
      <c r="C158" s="25"/>
      <c r="D158" s="24"/>
      <c r="E158" s="24"/>
      <c r="F158" s="24"/>
      <c r="G158" s="25"/>
      <c r="H158" s="25"/>
      <c r="I158" s="14"/>
    </row>
    <row r="159" spans="1:9" ht="15.75" hidden="1">
      <c r="A159" s="15" t="s">
        <v>9</v>
      </c>
      <c r="B159" s="26"/>
      <c r="C159" s="47"/>
      <c r="D159" s="26"/>
      <c r="E159" s="47"/>
      <c r="F159" s="26"/>
      <c r="G159" s="26"/>
      <c r="H159" s="27"/>
      <c r="I159" s="14"/>
    </row>
    <row r="160" spans="1:9" ht="15.75" hidden="1">
      <c r="A160" s="15" t="s">
        <v>10</v>
      </c>
      <c r="B160" s="18"/>
      <c r="C160" s="20"/>
      <c r="D160" s="16"/>
      <c r="E160" s="16"/>
      <c r="F160" s="16"/>
      <c r="G160" s="18"/>
      <c r="H160" s="42" t="e">
        <f>C160*100/G160</f>
        <v>#DIV/0!</v>
      </c>
      <c r="I160" s="14"/>
    </row>
    <row r="161" spans="1:9" ht="21" customHeight="1">
      <c r="A161" s="112" t="s">
        <v>87</v>
      </c>
      <c r="B161" s="112"/>
      <c r="C161" s="112"/>
      <c r="D161" s="112"/>
      <c r="E161" s="112"/>
      <c r="F161" s="112"/>
      <c r="G161" s="112"/>
      <c r="H161" s="112"/>
      <c r="I161" s="14"/>
    </row>
    <row r="162" spans="1:9" ht="15.75" hidden="1">
      <c r="A162" s="19" t="s">
        <v>12</v>
      </c>
      <c r="B162" s="25">
        <f>14000+B164</f>
        <v>14671</v>
      </c>
      <c r="C162" s="24">
        <f>C163+C164</f>
        <v>3529.7999999999997</v>
      </c>
      <c r="D162" s="24">
        <f>C162/B162*100</f>
        <v>24.059709631245312</v>
      </c>
      <c r="E162" s="24">
        <f>E163+E164</f>
        <v>3529.7999999999997</v>
      </c>
      <c r="F162" s="24">
        <f>E162/B162*100</f>
        <v>24.059709631245312</v>
      </c>
      <c r="G162" s="45"/>
      <c r="H162" s="50"/>
      <c r="I162" s="14"/>
    </row>
    <row r="163" spans="1:9" ht="15.75" hidden="1">
      <c r="A163" s="15" t="s">
        <v>9</v>
      </c>
      <c r="B163" s="26">
        <v>14000</v>
      </c>
      <c r="C163" s="47">
        <v>3400.2</v>
      </c>
      <c r="D163" s="26">
        <f>C163/B163*100</f>
        <v>24.287142857142857</v>
      </c>
      <c r="E163" s="47">
        <v>3400.2</v>
      </c>
      <c r="F163" s="26">
        <f>E163/B163*100</f>
        <v>24.287142857142857</v>
      </c>
      <c r="G163" s="46"/>
      <c r="H163" s="51"/>
      <c r="I163" s="14"/>
    </row>
    <row r="164" spans="1:9" ht="15.75" hidden="1">
      <c r="A164" s="15" t="s">
        <v>10</v>
      </c>
      <c r="B164" s="58">
        <f>671</f>
        <v>671</v>
      </c>
      <c r="C164" s="58">
        <v>129.6</v>
      </c>
      <c r="D164" s="58">
        <f>E164/B164*100</f>
        <v>19.31445603576751</v>
      </c>
      <c r="E164" s="58">
        <v>129.6</v>
      </c>
      <c r="F164" s="58">
        <f>E164/B164*100</f>
        <v>19.31445603576751</v>
      </c>
      <c r="G164" s="46"/>
      <c r="H164" s="52"/>
      <c r="I164" s="14"/>
    </row>
    <row r="165" spans="1:9" ht="30" customHeight="1">
      <c r="A165" s="112" t="s">
        <v>88</v>
      </c>
      <c r="B165" s="112"/>
      <c r="C165" s="112"/>
      <c r="D165" s="112"/>
      <c r="E165" s="112"/>
      <c r="F165" s="112"/>
      <c r="G165" s="112"/>
      <c r="H165" s="112"/>
      <c r="I165" s="14"/>
    </row>
    <row r="166" spans="1:9" ht="15.75" hidden="1">
      <c r="A166" s="19" t="s">
        <v>12</v>
      </c>
      <c r="B166" s="25"/>
      <c r="C166" s="25"/>
      <c r="D166" s="24"/>
      <c r="E166" s="25"/>
      <c r="F166" s="24"/>
      <c r="G166" s="4"/>
      <c r="H166" s="25"/>
      <c r="I166" s="14"/>
    </row>
    <row r="167" spans="1:9" ht="15.75" hidden="1">
      <c r="A167" s="15" t="s">
        <v>9</v>
      </c>
      <c r="B167" s="26"/>
      <c r="C167" s="26"/>
      <c r="D167" s="26"/>
      <c r="E167" s="58"/>
      <c r="F167" s="26"/>
      <c r="G167" s="44"/>
      <c r="H167" s="27"/>
      <c r="I167" s="14"/>
    </row>
    <row r="168" spans="1:9" ht="15.75" hidden="1">
      <c r="A168" s="15" t="s">
        <v>10</v>
      </c>
      <c r="B168" s="44"/>
      <c r="C168" s="49"/>
      <c r="D168" s="16"/>
      <c r="E168" s="16"/>
      <c r="F168" s="16"/>
      <c r="G168" s="49"/>
      <c r="H168" s="18"/>
      <c r="I168" s="14"/>
    </row>
    <row r="169" spans="1:10" ht="20.25" customHeight="1">
      <c r="A169" s="111" t="s">
        <v>89</v>
      </c>
      <c r="B169" s="111"/>
      <c r="C169" s="111"/>
      <c r="D169" s="111"/>
      <c r="E169" s="111"/>
      <c r="F169" s="111"/>
      <c r="G169" s="111"/>
      <c r="H169" s="111"/>
      <c r="I169" s="14"/>
      <c r="J169" s="3" t="s">
        <v>173</v>
      </c>
    </row>
    <row r="170" spans="1:9" ht="15.75" hidden="1">
      <c r="A170" s="19" t="s">
        <v>12</v>
      </c>
      <c r="B170" s="25"/>
      <c r="C170" s="4"/>
      <c r="D170" s="24"/>
      <c r="E170" s="4"/>
      <c r="F170" s="24"/>
      <c r="G170" s="18"/>
      <c r="H170" s="18"/>
      <c r="I170" s="14"/>
    </row>
    <row r="171" spans="1:9" ht="15.75" hidden="1">
      <c r="A171" s="15" t="s">
        <v>9</v>
      </c>
      <c r="B171" s="26"/>
      <c r="C171" s="44"/>
      <c r="D171" s="26"/>
      <c r="E171" s="44"/>
      <c r="F171" s="26"/>
      <c r="G171" s="18"/>
      <c r="H171" s="18"/>
      <c r="I171" s="14"/>
    </row>
    <row r="172" spans="1:9" ht="15.75" hidden="1">
      <c r="A172" s="15" t="s">
        <v>10</v>
      </c>
      <c r="B172" s="44"/>
      <c r="C172" s="49"/>
      <c r="D172" s="16"/>
      <c r="E172" s="16"/>
      <c r="F172" s="16"/>
      <c r="G172" s="18"/>
      <c r="H172" s="18"/>
      <c r="I172" s="14"/>
    </row>
    <row r="173" spans="1:9" ht="19.5" customHeight="1">
      <c r="A173" s="112" t="s">
        <v>90</v>
      </c>
      <c r="B173" s="112"/>
      <c r="C173" s="112"/>
      <c r="D173" s="112"/>
      <c r="E173" s="112"/>
      <c r="F173" s="112"/>
      <c r="G173" s="112"/>
      <c r="H173" s="112"/>
      <c r="I173" s="14"/>
    </row>
    <row r="174" spans="1:9" ht="0.75" customHeight="1" hidden="1">
      <c r="A174" s="19" t="s">
        <v>12</v>
      </c>
      <c r="B174" s="25"/>
      <c r="C174" s="4"/>
      <c r="D174" s="24"/>
      <c r="E174" s="24"/>
      <c r="F174" s="24"/>
      <c r="G174" s="18"/>
      <c r="H174" s="18"/>
      <c r="I174" s="14"/>
    </row>
    <row r="175" spans="1:9" ht="15.75" hidden="1">
      <c r="A175" s="15" t="s">
        <v>9</v>
      </c>
      <c r="B175" s="26"/>
      <c r="C175" s="44"/>
      <c r="D175" s="26"/>
      <c r="E175" s="26"/>
      <c r="F175" s="26"/>
      <c r="G175" s="18"/>
      <c r="H175" s="18"/>
      <c r="I175" s="14"/>
    </row>
    <row r="176" spans="1:9" ht="15.75" hidden="1">
      <c r="A176" s="15" t="s">
        <v>10</v>
      </c>
      <c r="B176" s="44"/>
      <c r="C176" s="49"/>
      <c r="D176" s="16"/>
      <c r="E176" s="16"/>
      <c r="F176" s="16"/>
      <c r="G176" s="18"/>
      <c r="H176" s="18"/>
      <c r="I176" s="14"/>
    </row>
    <row r="177" spans="1:10" ht="18.75" customHeight="1">
      <c r="A177" s="111" t="s">
        <v>91</v>
      </c>
      <c r="B177" s="111"/>
      <c r="C177" s="111"/>
      <c r="D177" s="111"/>
      <c r="E177" s="111"/>
      <c r="F177" s="111"/>
      <c r="G177" s="111"/>
      <c r="H177" s="111"/>
      <c r="I177" s="14"/>
      <c r="J177" s="103"/>
    </row>
    <row r="178" spans="1:9" ht="15.75" hidden="1">
      <c r="A178" s="19" t="s">
        <v>12</v>
      </c>
      <c r="B178" s="25"/>
      <c r="C178" s="49"/>
      <c r="D178" s="16"/>
      <c r="E178" s="16"/>
      <c r="F178" s="16"/>
      <c r="G178" s="18"/>
      <c r="H178" s="18"/>
      <c r="I178" s="14"/>
    </row>
    <row r="179" spans="1:9" ht="15.75" hidden="1">
      <c r="A179" s="15" t="s">
        <v>9</v>
      </c>
      <c r="B179" s="26"/>
      <c r="C179" s="49"/>
      <c r="D179" s="16"/>
      <c r="E179" s="16"/>
      <c r="F179" s="16"/>
      <c r="G179" s="18"/>
      <c r="H179" s="18"/>
      <c r="I179" s="14"/>
    </row>
    <row r="180" spans="1:9" ht="15.75" hidden="1">
      <c r="A180" s="15" t="s">
        <v>10</v>
      </c>
      <c r="B180" s="44"/>
      <c r="C180" s="49"/>
      <c r="D180" s="16"/>
      <c r="E180" s="16"/>
      <c r="F180" s="16"/>
      <c r="G180" s="18"/>
      <c r="H180" s="18"/>
      <c r="I180" s="14"/>
    </row>
    <row r="181" spans="1:10" ht="18.75" customHeight="1">
      <c r="A181" s="111" t="s">
        <v>92</v>
      </c>
      <c r="B181" s="111"/>
      <c r="C181" s="111"/>
      <c r="D181" s="111"/>
      <c r="E181" s="111"/>
      <c r="F181" s="111"/>
      <c r="G181" s="111"/>
      <c r="H181" s="111"/>
      <c r="I181" s="14"/>
      <c r="J181" s="3" t="s">
        <v>173</v>
      </c>
    </row>
    <row r="182" spans="1:9" ht="15.75" hidden="1">
      <c r="A182" s="19" t="s">
        <v>12</v>
      </c>
      <c r="B182" s="25"/>
      <c r="C182" s="49"/>
      <c r="D182" s="16"/>
      <c r="E182" s="16"/>
      <c r="F182" s="16"/>
      <c r="G182" s="18"/>
      <c r="H182" s="18"/>
      <c r="I182" s="14"/>
    </row>
    <row r="183" spans="1:9" ht="15.75" hidden="1">
      <c r="A183" s="15" t="s">
        <v>9</v>
      </c>
      <c r="B183" s="26"/>
      <c r="C183" s="49"/>
      <c r="D183" s="16"/>
      <c r="E183" s="16"/>
      <c r="F183" s="16"/>
      <c r="G183" s="18"/>
      <c r="H183" s="18"/>
      <c r="I183" s="14"/>
    </row>
    <row r="184" spans="1:9" ht="15.75" hidden="1">
      <c r="A184" s="15" t="s">
        <v>10</v>
      </c>
      <c r="B184" s="44"/>
      <c r="C184" s="49"/>
      <c r="D184" s="16"/>
      <c r="E184" s="16"/>
      <c r="F184" s="16"/>
      <c r="G184" s="18"/>
      <c r="H184" s="18"/>
      <c r="I184" s="14"/>
    </row>
    <row r="185" spans="1:10" ht="18.75" customHeight="1">
      <c r="A185" s="111" t="s">
        <v>93</v>
      </c>
      <c r="B185" s="111"/>
      <c r="C185" s="111"/>
      <c r="D185" s="111"/>
      <c r="E185" s="111"/>
      <c r="F185" s="111"/>
      <c r="G185" s="111"/>
      <c r="H185" s="111"/>
      <c r="I185" s="14"/>
      <c r="J185" s="3" t="s">
        <v>173</v>
      </c>
    </row>
    <row r="186" spans="1:9" ht="15.75" hidden="1">
      <c r="A186" s="19" t="s">
        <v>12</v>
      </c>
      <c r="B186" s="25"/>
      <c r="C186" s="49"/>
      <c r="D186" s="16"/>
      <c r="E186" s="16"/>
      <c r="F186" s="16"/>
      <c r="G186" s="18"/>
      <c r="H186" s="18"/>
      <c r="I186" s="14"/>
    </row>
    <row r="187" spans="1:9" ht="15.75" hidden="1">
      <c r="A187" s="15" t="s">
        <v>9</v>
      </c>
      <c r="B187" s="26"/>
      <c r="C187" s="49"/>
      <c r="D187" s="16"/>
      <c r="E187" s="16"/>
      <c r="F187" s="16"/>
      <c r="G187" s="18"/>
      <c r="H187" s="18"/>
      <c r="I187" s="14"/>
    </row>
    <row r="188" spans="1:9" ht="15.75" hidden="1">
      <c r="A188" s="15" t="s">
        <v>10</v>
      </c>
      <c r="B188" s="44"/>
      <c r="C188" s="49"/>
      <c r="D188" s="16"/>
      <c r="E188" s="16"/>
      <c r="F188" s="16"/>
      <c r="G188" s="18"/>
      <c r="H188" s="18"/>
      <c r="I188" s="14"/>
    </row>
    <row r="189" spans="1:10" ht="20.25" customHeight="1">
      <c r="A189" s="111" t="s">
        <v>94</v>
      </c>
      <c r="B189" s="111"/>
      <c r="C189" s="111"/>
      <c r="D189" s="111"/>
      <c r="E189" s="111"/>
      <c r="F189" s="111"/>
      <c r="G189" s="111"/>
      <c r="H189" s="111"/>
      <c r="I189" s="14"/>
      <c r="J189" s="3" t="s">
        <v>173</v>
      </c>
    </row>
    <row r="190" spans="1:9" ht="0.75" customHeight="1" hidden="1">
      <c r="A190" s="19" t="s">
        <v>12</v>
      </c>
      <c r="B190" s="25"/>
      <c r="C190" s="49"/>
      <c r="D190" s="16"/>
      <c r="E190" s="16"/>
      <c r="F190" s="16"/>
      <c r="G190" s="18"/>
      <c r="H190" s="18"/>
      <c r="I190" s="14"/>
    </row>
    <row r="191" spans="1:9" ht="15.75" hidden="1">
      <c r="A191" s="15" t="s">
        <v>9</v>
      </c>
      <c r="B191" s="26"/>
      <c r="C191" s="49"/>
      <c r="D191" s="16"/>
      <c r="E191" s="16"/>
      <c r="F191" s="16"/>
      <c r="G191" s="18"/>
      <c r="H191" s="18"/>
      <c r="I191" s="14"/>
    </row>
    <row r="192" spans="1:9" ht="15.75" hidden="1">
      <c r="A192" s="15" t="s">
        <v>10</v>
      </c>
      <c r="B192" s="44"/>
      <c r="C192" s="49"/>
      <c r="D192" s="16"/>
      <c r="E192" s="16"/>
      <c r="F192" s="16"/>
      <c r="G192" s="18"/>
      <c r="H192" s="18"/>
      <c r="I192" s="14"/>
    </row>
    <row r="193" spans="1:9" ht="34.5" customHeight="1">
      <c r="A193" s="112" t="s">
        <v>95</v>
      </c>
      <c r="B193" s="112"/>
      <c r="C193" s="112"/>
      <c r="D193" s="112"/>
      <c r="E193" s="112"/>
      <c r="F193" s="112"/>
      <c r="G193" s="112"/>
      <c r="H193" s="112"/>
      <c r="I193" s="14"/>
    </row>
    <row r="194" spans="1:9" ht="15.75" hidden="1">
      <c r="A194" s="19" t="s">
        <v>12</v>
      </c>
      <c r="B194" s="25"/>
      <c r="C194" s="49"/>
      <c r="D194" s="16"/>
      <c r="E194" s="16"/>
      <c r="F194" s="16"/>
      <c r="G194" s="18"/>
      <c r="H194" s="18"/>
      <c r="I194" s="14"/>
    </row>
    <row r="195" spans="1:9" ht="15.75" hidden="1">
      <c r="A195" s="15" t="s">
        <v>9</v>
      </c>
      <c r="B195" s="26"/>
      <c r="C195" s="49"/>
      <c r="D195" s="16"/>
      <c r="E195" s="16"/>
      <c r="F195" s="16"/>
      <c r="G195" s="18"/>
      <c r="H195" s="18"/>
      <c r="I195" s="14"/>
    </row>
    <row r="196" spans="1:9" ht="15.75" hidden="1">
      <c r="A196" s="15" t="s">
        <v>10</v>
      </c>
      <c r="B196" s="44"/>
      <c r="C196" s="49"/>
      <c r="D196" s="16"/>
      <c r="E196" s="16"/>
      <c r="F196" s="16"/>
      <c r="G196" s="18"/>
      <c r="H196" s="18"/>
      <c r="I196" s="14"/>
    </row>
    <row r="197" spans="1:9" ht="15.75">
      <c r="A197" s="114" t="s">
        <v>18</v>
      </c>
      <c r="B197" s="114"/>
      <c r="C197" s="114"/>
      <c r="D197" s="114"/>
      <c r="E197" s="114"/>
      <c r="F197" s="114"/>
      <c r="G197" s="114"/>
      <c r="H197" s="114"/>
      <c r="I197" s="14"/>
    </row>
    <row r="198" spans="1:9" ht="32.25" customHeight="1">
      <c r="A198" s="112" t="s">
        <v>96</v>
      </c>
      <c r="B198" s="112"/>
      <c r="C198" s="112"/>
      <c r="D198" s="112"/>
      <c r="E198" s="112"/>
      <c r="F198" s="112"/>
      <c r="G198" s="112"/>
      <c r="H198" s="112"/>
      <c r="I198" s="14"/>
    </row>
    <row r="199" spans="1:9" ht="0.75" customHeight="1" hidden="1">
      <c r="A199" s="19" t="s">
        <v>12</v>
      </c>
      <c r="B199" s="24"/>
      <c r="C199" s="22"/>
      <c r="D199" s="24"/>
      <c r="E199" s="25"/>
      <c r="F199" s="24"/>
      <c r="G199" s="22"/>
      <c r="H199" s="25"/>
      <c r="I199" s="14"/>
    </row>
    <row r="200" spans="1:9" ht="15.75" hidden="1">
      <c r="A200" s="15" t="s">
        <v>9</v>
      </c>
      <c r="B200" s="26"/>
      <c r="C200" s="17"/>
      <c r="D200" s="26"/>
      <c r="E200" s="58"/>
      <c r="F200" s="26"/>
      <c r="G200" s="17"/>
      <c r="H200" s="27"/>
      <c r="I200" s="14"/>
    </row>
    <row r="201" spans="1:9" ht="15.75" hidden="1">
      <c r="A201" s="15" t="s">
        <v>10</v>
      </c>
      <c r="B201" s="18"/>
      <c r="C201" s="18"/>
      <c r="D201" s="18"/>
      <c r="E201" s="18"/>
      <c r="F201" s="18"/>
      <c r="G201" s="18"/>
      <c r="H201" s="18"/>
      <c r="I201" s="14"/>
    </row>
    <row r="202" spans="1:10" ht="33.75" customHeight="1">
      <c r="A202" s="111" t="s">
        <v>97</v>
      </c>
      <c r="B202" s="111"/>
      <c r="C202" s="111"/>
      <c r="D202" s="111"/>
      <c r="E202" s="111"/>
      <c r="F202" s="111"/>
      <c r="G202" s="111"/>
      <c r="H202" s="111"/>
      <c r="I202" s="14"/>
      <c r="J202" s="3" t="s">
        <v>173</v>
      </c>
    </row>
    <row r="203" spans="1:9" ht="15.75" hidden="1">
      <c r="A203" s="19" t="s">
        <v>12</v>
      </c>
      <c r="B203" s="25"/>
      <c r="C203" s="25"/>
      <c r="D203" s="24"/>
      <c r="E203" s="25"/>
      <c r="F203" s="24"/>
      <c r="G203" s="25"/>
      <c r="H203" s="25"/>
      <c r="I203" s="14"/>
    </row>
    <row r="204" spans="1:9" ht="15.75" hidden="1">
      <c r="A204" s="15" t="s">
        <v>9</v>
      </c>
      <c r="B204" s="26"/>
      <c r="C204" s="27"/>
      <c r="D204" s="26"/>
      <c r="E204" s="27"/>
      <c r="F204" s="26"/>
      <c r="G204" s="27"/>
      <c r="H204" s="27"/>
      <c r="I204" s="14"/>
    </row>
    <row r="205" spans="1:9" ht="15.75" hidden="1">
      <c r="A205" s="15" t="s">
        <v>10</v>
      </c>
      <c r="B205" s="26"/>
      <c r="C205" s="18"/>
      <c r="D205" s="18"/>
      <c r="E205" s="20"/>
      <c r="F205" s="20"/>
      <c r="G205" s="18"/>
      <c r="H205" s="18"/>
      <c r="I205" s="14"/>
    </row>
    <row r="206" spans="1:10" ht="33" customHeight="1">
      <c r="A206" s="111" t="s">
        <v>98</v>
      </c>
      <c r="B206" s="111"/>
      <c r="C206" s="111"/>
      <c r="D206" s="111"/>
      <c r="E206" s="111"/>
      <c r="F206" s="111"/>
      <c r="G206" s="111"/>
      <c r="H206" s="111"/>
      <c r="I206" s="14"/>
      <c r="J206" s="3" t="s">
        <v>173</v>
      </c>
    </row>
    <row r="207" spans="1:9" ht="15.75" hidden="1">
      <c r="A207" s="19" t="s">
        <v>12</v>
      </c>
      <c r="B207" s="25"/>
      <c r="C207" s="25"/>
      <c r="D207" s="24"/>
      <c r="E207" s="25"/>
      <c r="F207" s="24"/>
      <c r="G207" s="25"/>
      <c r="H207" s="25"/>
      <c r="I207" s="14"/>
    </row>
    <row r="208" spans="1:9" ht="15.75" hidden="1">
      <c r="A208" s="15" t="s">
        <v>9</v>
      </c>
      <c r="B208" s="26"/>
      <c r="C208" s="26"/>
      <c r="D208" s="26"/>
      <c r="E208" s="58"/>
      <c r="F208" s="26"/>
      <c r="G208" s="17"/>
      <c r="H208" s="27"/>
      <c r="I208" s="14"/>
    </row>
    <row r="209" spans="1:9" ht="15.75" hidden="1">
      <c r="A209" s="15" t="s">
        <v>10</v>
      </c>
      <c r="B209" s="18"/>
      <c r="C209" s="18"/>
      <c r="D209" s="18"/>
      <c r="E209" s="18"/>
      <c r="F209" s="18"/>
      <c r="G209" s="18"/>
      <c r="H209" s="18"/>
      <c r="I209" s="14"/>
    </row>
    <row r="210" spans="1:9" ht="16.5" customHeight="1" hidden="1">
      <c r="A210" s="111" t="s">
        <v>24</v>
      </c>
      <c r="B210" s="111"/>
      <c r="C210" s="111"/>
      <c r="D210" s="111"/>
      <c r="E210" s="111"/>
      <c r="F210" s="111"/>
      <c r="G210" s="111"/>
      <c r="H210" s="111"/>
      <c r="I210" s="14"/>
    </row>
    <row r="211" spans="1:9" ht="15.75" hidden="1">
      <c r="A211" s="19" t="s">
        <v>12</v>
      </c>
      <c r="B211" s="18"/>
      <c r="C211" s="18"/>
      <c r="D211" s="18"/>
      <c r="E211" s="18"/>
      <c r="F211" s="18"/>
      <c r="G211" s="18"/>
      <c r="H211" s="18"/>
      <c r="I211" s="14"/>
    </row>
    <row r="212" spans="1:9" ht="0.75" customHeight="1" hidden="1">
      <c r="A212" s="15" t="s">
        <v>9</v>
      </c>
      <c r="B212" s="18"/>
      <c r="C212" s="18"/>
      <c r="D212" s="18"/>
      <c r="E212" s="18"/>
      <c r="F212" s="18"/>
      <c r="G212" s="18"/>
      <c r="H212" s="18"/>
      <c r="I212" s="14"/>
    </row>
    <row r="213" spans="1:9" ht="16.5" customHeight="1" hidden="1">
      <c r="A213" s="15" t="s">
        <v>10</v>
      </c>
      <c r="B213" s="18"/>
      <c r="C213" s="18"/>
      <c r="D213" s="18"/>
      <c r="E213" s="18"/>
      <c r="F213" s="18"/>
      <c r="G213" s="18"/>
      <c r="H213" s="18"/>
      <c r="I213" s="14"/>
    </row>
    <row r="214" spans="1:10" ht="32.25" customHeight="1">
      <c r="A214" s="111" t="s">
        <v>99</v>
      </c>
      <c r="B214" s="111"/>
      <c r="C214" s="111"/>
      <c r="D214" s="111"/>
      <c r="E214" s="111"/>
      <c r="F214" s="111"/>
      <c r="G214" s="111"/>
      <c r="H214" s="111"/>
      <c r="I214" s="13"/>
      <c r="J214" s="3" t="s">
        <v>173</v>
      </c>
    </row>
    <row r="215" spans="1:9" ht="0.75" customHeight="1" hidden="1">
      <c r="A215" s="15" t="s">
        <v>12</v>
      </c>
      <c r="B215" s="25"/>
      <c r="C215" s="4"/>
      <c r="D215" s="4"/>
      <c r="E215" s="4"/>
      <c r="F215" s="4"/>
      <c r="G215" s="4"/>
      <c r="H215" s="4"/>
      <c r="I215" s="13"/>
    </row>
    <row r="216" spans="1:9" ht="16.5" customHeight="1" hidden="1">
      <c r="A216" s="15" t="s">
        <v>9</v>
      </c>
      <c r="B216" s="27"/>
      <c r="C216" s="4"/>
      <c r="D216" s="4"/>
      <c r="E216" s="4"/>
      <c r="F216" s="4"/>
      <c r="G216" s="4"/>
      <c r="H216" s="4"/>
      <c r="I216" s="13"/>
    </row>
    <row r="217" spans="1:9" ht="16.5" customHeight="1" hidden="1">
      <c r="A217" s="15" t="s">
        <v>10</v>
      </c>
      <c r="B217" s="17"/>
      <c r="C217" s="4"/>
      <c r="D217" s="4"/>
      <c r="E217" s="4"/>
      <c r="F217" s="4"/>
      <c r="G217" s="4"/>
      <c r="H217" s="4"/>
      <c r="I217" s="13"/>
    </row>
    <row r="218" spans="1:10" ht="18" customHeight="1">
      <c r="A218" s="111" t="s">
        <v>100</v>
      </c>
      <c r="B218" s="111"/>
      <c r="C218" s="111"/>
      <c r="D218" s="111"/>
      <c r="E218" s="111"/>
      <c r="F218" s="111"/>
      <c r="G218" s="111"/>
      <c r="H218" s="111"/>
      <c r="I218" s="13"/>
      <c r="J218" s="3" t="s">
        <v>173</v>
      </c>
    </row>
    <row r="219" spans="1:9" ht="16.5" customHeight="1" hidden="1">
      <c r="A219" s="15" t="s">
        <v>12</v>
      </c>
      <c r="B219" s="17"/>
      <c r="C219" s="4"/>
      <c r="D219" s="4"/>
      <c r="E219" s="4"/>
      <c r="F219" s="4"/>
      <c r="G219" s="4"/>
      <c r="H219" s="4"/>
      <c r="I219" s="13"/>
    </row>
    <row r="220" spans="1:9" ht="16.5" customHeight="1" hidden="1">
      <c r="A220" s="15" t="s">
        <v>9</v>
      </c>
      <c r="B220" s="17"/>
      <c r="C220" s="4"/>
      <c r="D220" s="4"/>
      <c r="E220" s="4"/>
      <c r="F220" s="4"/>
      <c r="G220" s="4"/>
      <c r="H220" s="4"/>
      <c r="I220" s="13"/>
    </row>
    <row r="221" spans="1:9" ht="16.5" customHeight="1" hidden="1">
      <c r="A221" s="15" t="s">
        <v>10</v>
      </c>
      <c r="B221" s="17"/>
      <c r="C221" s="4"/>
      <c r="D221" s="4"/>
      <c r="E221" s="4"/>
      <c r="F221" s="4"/>
      <c r="G221" s="4"/>
      <c r="H221" s="4"/>
      <c r="I221" s="13"/>
    </row>
    <row r="222" spans="1:10" ht="18.75" customHeight="1">
      <c r="A222" s="111" t="s">
        <v>101</v>
      </c>
      <c r="B222" s="111"/>
      <c r="C222" s="111"/>
      <c r="D222" s="111"/>
      <c r="E222" s="111"/>
      <c r="F222" s="111"/>
      <c r="G222" s="111"/>
      <c r="H222" s="111"/>
      <c r="I222" s="13"/>
      <c r="J222" s="3" t="s">
        <v>173</v>
      </c>
    </row>
    <row r="223" spans="1:9" ht="16.5" customHeight="1" hidden="1">
      <c r="A223" s="15" t="s">
        <v>12</v>
      </c>
      <c r="B223" s="17"/>
      <c r="C223" s="4"/>
      <c r="D223" s="4"/>
      <c r="E223" s="4"/>
      <c r="F223" s="4"/>
      <c r="G223" s="4"/>
      <c r="H223" s="4"/>
      <c r="I223" s="13"/>
    </row>
    <row r="224" spans="1:9" ht="16.5" customHeight="1" hidden="1">
      <c r="A224" s="15" t="s">
        <v>9</v>
      </c>
      <c r="B224" s="17"/>
      <c r="C224" s="4"/>
      <c r="D224" s="4"/>
      <c r="E224" s="4"/>
      <c r="F224" s="4"/>
      <c r="G224" s="4"/>
      <c r="H224" s="4"/>
      <c r="I224" s="13"/>
    </row>
    <row r="225" spans="1:9" ht="16.5" customHeight="1" hidden="1">
      <c r="A225" s="15" t="s">
        <v>10</v>
      </c>
      <c r="B225" s="17"/>
      <c r="C225" s="4"/>
      <c r="D225" s="4"/>
      <c r="E225" s="4"/>
      <c r="F225" s="4"/>
      <c r="G225" s="4"/>
      <c r="H225" s="4"/>
      <c r="I225" s="13"/>
    </row>
    <row r="226" spans="1:9" ht="20.25" customHeight="1">
      <c r="A226" s="124" t="s">
        <v>22</v>
      </c>
      <c r="B226" s="124"/>
      <c r="C226" s="124"/>
      <c r="D226" s="124"/>
      <c r="E226" s="124"/>
      <c r="F226" s="124"/>
      <c r="G226" s="124"/>
      <c r="H226" s="124"/>
      <c r="I226" s="61"/>
    </row>
    <row r="227" spans="1:10" s="32" customFormat="1" ht="15" customHeight="1">
      <c r="A227" s="111" t="s">
        <v>102</v>
      </c>
      <c r="B227" s="111"/>
      <c r="C227" s="111"/>
      <c r="D227" s="111"/>
      <c r="E227" s="111"/>
      <c r="F227" s="111"/>
      <c r="G227" s="111"/>
      <c r="H227" s="111"/>
      <c r="I227" s="33"/>
      <c r="J227" s="32" t="s">
        <v>173</v>
      </c>
    </row>
    <row r="228" spans="1:9" s="32" customFormat="1" ht="16.5" hidden="1">
      <c r="A228" s="19" t="s">
        <v>12</v>
      </c>
      <c r="B228" s="25">
        <f>B229+B230</f>
        <v>120740</v>
      </c>
      <c r="C228" s="25">
        <f>C229+C230</f>
        <v>4463.4</v>
      </c>
      <c r="D228" s="24">
        <f>C228*100/B228</f>
        <v>3.6967036607586543</v>
      </c>
      <c r="E228" s="25">
        <f>E229+E230</f>
        <v>2726</v>
      </c>
      <c r="F228" s="24">
        <f>E228*100/B228</f>
        <v>2.2577439125393406</v>
      </c>
      <c r="G228" s="41"/>
      <c r="H228" s="25"/>
      <c r="I228" s="33"/>
    </row>
    <row r="229" spans="1:9" s="32" customFormat="1" ht="16.5" hidden="1">
      <c r="A229" s="15" t="s">
        <v>9</v>
      </c>
      <c r="B229" s="24">
        <f>B234+B238</f>
        <v>23300</v>
      </c>
      <c r="C229" s="24"/>
      <c r="D229" s="24"/>
      <c r="E229" s="24"/>
      <c r="F229" s="24"/>
      <c r="G229" s="48"/>
      <c r="H229" s="27"/>
      <c r="I229" s="33"/>
    </row>
    <row r="230" spans="1:9" s="32" customFormat="1" ht="16.5" hidden="1">
      <c r="A230" s="15" t="s">
        <v>10</v>
      </c>
      <c r="B230" s="24">
        <f>B235+B239</f>
        <v>97440</v>
      </c>
      <c r="C230" s="24">
        <f>C235+C239</f>
        <v>4463.4</v>
      </c>
      <c r="D230" s="24">
        <f>C230*100/B230</f>
        <v>4.580665024630541</v>
      </c>
      <c r="E230" s="24">
        <f>E235+E239</f>
        <v>2726</v>
      </c>
      <c r="F230" s="24">
        <f>E230*100/B230</f>
        <v>2.7976190476190474</v>
      </c>
      <c r="G230" s="48"/>
      <c r="H230" s="27"/>
      <c r="I230" s="33"/>
    </row>
    <row r="231" spans="1:9" s="32" customFormat="1" ht="17.25" customHeight="1">
      <c r="A231" s="128" t="s">
        <v>19</v>
      </c>
      <c r="B231" s="128"/>
      <c r="C231" s="128"/>
      <c r="D231" s="128"/>
      <c r="E231" s="128"/>
      <c r="F231" s="128"/>
      <c r="G231" s="128"/>
      <c r="H231" s="128"/>
      <c r="I231" s="33"/>
    </row>
    <row r="232" spans="1:9" s="32" customFormat="1" ht="18.75" customHeight="1">
      <c r="A232" s="128" t="s">
        <v>20</v>
      </c>
      <c r="B232" s="128"/>
      <c r="C232" s="128"/>
      <c r="D232" s="128"/>
      <c r="E232" s="128"/>
      <c r="F232" s="128"/>
      <c r="G232" s="128"/>
      <c r="H232" s="128"/>
      <c r="I232" s="33"/>
    </row>
    <row r="233" spans="1:9" s="32" customFormat="1" ht="1.5" customHeight="1" hidden="1">
      <c r="A233" s="19" t="s">
        <v>12</v>
      </c>
      <c r="B233" s="26">
        <f>B234+B235</f>
        <v>29790</v>
      </c>
      <c r="C233" s="27">
        <f>C234+C235</f>
        <v>4463.4</v>
      </c>
      <c r="D233" s="26">
        <f>C233*100/B233</f>
        <v>14.982880161127893</v>
      </c>
      <c r="E233" s="27">
        <f>E234+E235</f>
        <v>2726</v>
      </c>
      <c r="F233" s="26">
        <f>E233*100/B233</f>
        <v>9.15072171869755</v>
      </c>
      <c r="G233" s="27"/>
      <c r="H233" s="27"/>
      <c r="I233" s="33"/>
    </row>
    <row r="234" spans="1:9" s="32" customFormat="1" ht="16.5" hidden="1">
      <c r="A234" s="15" t="s">
        <v>9</v>
      </c>
      <c r="B234" s="58">
        <v>9000</v>
      </c>
      <c r="C234" s="59"/>
      <c r="D234" s="58"/>
      <c r="E234" s="59"/>
      <c r="F234" s="58"/>
      <c r="G234" s="26"/>
      <c r="H234" s="27"/>
      <c r="I234" s="33"/>
    </row>
    <row r="235" spans="1:9" s="32" customFormat="1" ht="16.5" hidden="1">
      <c r="A235" s="15" t="s">
        <v>10</v>
      </c>
      <c r="B235" s="58">
        <f>13200+300+700+5000+1590</f>
        <v>20790</v>
      </c>
      <c r="C235" s="58">
        <f>1737.4+2726</f>
        <v>4463.4</v>
      </c>
      <c r="D235" s="58">
        <f>C235/B235*100</f>
        <v>21.46897546897547</v>
      </c>
      <c r="E235" s="58">
        <v>2726</v>
      </c>
      <c r="F235" s="58">
        <f>E235/B235*100</f>
        <v>13.11207311207311</v>
      </c>
      <c r="G235" s="26"/>
      <c r="H235" s="27"/>
      <c r="I235" s="33"/>
    </row>
    <row r="236" spans="1:9" s="32" customFormat="1" ht="16.5">
      <c r="A236" s="128" t="s">
        <v>28</v>
      </c>
      <c r="B236" s="128"/>
      <c r="C236" s="128"/>
      <c r="D236" s="128"/>
      <c r="E236" s="128"/>
      <c r="F236" s="128"/>
      <c r="G236" s="128"/>
      <c r="H236" s="128"/>
      <c r="I236" s="33"/>
    </row>
    <row r="237" spans="1:9" s="32" customFormat="1" ht="16.5" hidden="1">
      <c r="A237" s="19" t="s">
        <v>12</v>
      </c>
      <c r="B237" s="25">
        <f>B238+B239</f>
        <v>90950</v>
      </c>
      <c r="C237" s="50"/>
      <c r="D237" s="41"/>
      <c r="E237" s="29">
        <f>E238+E239</f>
        <v>0</v>
      </c>
      <c r="F237" s="30">
        <f>E237/B237*100</f>
        <v>0</v>
      </c>
      <c r="G237" s="50"/>
      <c r="H237" s="53"/>
      <c r="I237" s="33"/>
    </row>
    <row r="238" spans="1:9" s="32" customFormat="1" ht="16.5" hidden="1">
      <c r="A238" s="15" t="s">
        <v>9</v>
      </c>
      <c r="B238" s="58">
        <v>14300</v>
      </c>
      <c r="C238" s="46"/>
      <c r="D238" s="57"/>
      <c r="E238" s="16"/>
      <c r="F238" s="16">
        <f>E238/B238*100</f>
        <v>0</v>
      </c>
      <c r="G238" s="46"/>
      <c r="H238" s="53"/>
      <c r="I238" s="33"/>
    </row>
    <row r="239" spans="1:9" s="32" customFormat="1" ht="16.5" hidden="1">
      <c r="A239" s="15" t="s">
        <v>10</v>
      </c>
      <c r="B239" s="58">
        <v>76650</v>
      </c>
      <c r="C239" s="16"/>
      <c r="D239" s="56">
        <f>C239/B239*100</f>
        <v>0</v>
      </c>
      <c r="E239" s="16"/>
      <c r="F239" s="16">
        <f>E239/B239*100</f>
        <v>0</v>
      </c>
      <c r="G239" s="26"/>
      <c r="H239" s="53"/>
      <c r="I239" s="33"/>
    </row>
    <row r="240" spans="1:10" ht="33" customHeight="1">
      <c r="A240" s="111" t="s">
        <v>115</v>
      </c>
      <c r="B240" s="111"/>
      <c r="C240" s="111"/>
      <c r="D240" s="111"/>
      <c r="E240" s="111"/>
      <c r="F240" s="111"/>
      <c r="G240" s="111"/>
      <c r="H240" s="111"/>
      <c r="I240" s="13"/>
      <c r="J240" s="3" t="s">
        <v>173</v>
      </c>
    </row>
    <row r="241" spans="1:9" ht="16.5" hidden="1">
      <c r="A241" s="19" t="s">
        <v>12</v>
      </c>
      <c r="B241" s="24"/>
      <c r="C241" s="24"/>
      <c r="D241" s="24"/>
      <c r="E241" s="24"/>
      <c r="F241" s="24"/>
      <c r="G241" s="24"/>
      <c r="H241" s="54"/>
      <c r="I241" s="13"/>
    </row>
    <row r="242" spans="1:9" ht="16.5" hidden="1">
      <c r="A242" s="15" t="s">
        <v>9</v>
      </c>
      <c r="B242" s="26"/>
      <c r="C242" s="26"/>
      <c r="D242" s="26"/>
      <c r="E242" s="26"/>
      <c r="F242" s="26"/>
      <c r="G242" s="26"/>
      <c r="H242" s="54"/>
      <c r="I242" s="13"/>
    </row>
    <row r="243" spans="1:9" ht="16.5" hidden="1">
      <c r="A243" s="15" t="s">
        <v>10</v>
      </c>
      <c r="B243" s="17"/>
      <c r="C243" s="53"/>
      <c r="D243" s="53"/>
      <c r="E243" s="54"/>
      <c r="F243" s="54"/>
      <c r="G243" s="54"/>
      <c r="H243" s="54"/>
      <c r="I243" s="13"/>
    </row>
    <row r="244" spans="1:10" ht="30.75" customHeight="1">
      <c r="A244" s="111" t="s">
        <v>103</v>
      </c>
      <c r="B244" s="111"/>
      <c r="C244" s="111"/>
      <c r="D244" s="111"/>
      <c r="E244" s="111"/>
      <c r="F244" s="111"/>
      <c r="G244" s="111"/>
      <c r="H244" s="111"/>
      <c r="I244" s="13"/>
      <c r="J244" s="3" t="s">
        <v>173</v>
      </c>
    </row>
    <row r="245" spans="1:9" ht="16.5" hidden="1">
      <c r="A245" s="19" t="s">
        <v>12</v>
      </c>
      <c r="B245" s="17"/>
      <c r="C245" s="53"/>
      <c r="D245" s="53"/>
      <c r="E245" s="54"/>
      <c r="F245" s="54"/>
      <c r="G245" s="54"/>
      <c r="H245" s="54"/>
      <c r="I245" s="13"/>
    </row>
    <row r="246" spans="1:9" ht="16.5" hidden="1">
      <c r="A246" s="15" t="s">
        <v>9</v>
      </c>
      <c r="B246" s="17"/>
      <c r="C246" s="53"/>
      <c r="D246" s="53"/>
      <c r="E246" s="54"/>
      <c r="F246" s="54"/>
      <c r="G246" s="54"/>
      <c r="H246" s="54"/>
      <c r="I246" s="13"/>
    </row>
    <row r="247" spans="1:9" ht="16.5" hidden="1">
      <c r="A247" s="15" t="s">
        <v>10</v>
      </c>
      <c r="B247" s="17"/>
      <c r="C247" s="53"/>
      <c r="D247" s="53"/>
      <c r="E247" s="54"/>
      <c r="F247" s="54"/>
      <c r="G247" s="54"/>
      <c r="H247" s="54"/>
      <c r="I247" s="13"/>
    </row>
    <row r="248" spans="1:10" ht="18" customHeight="1">
      <c r="A248" s="111" t="s">
        <v>104</v>
      </c>
      <c r="B248" s="111"/>
      <c r="C248" s="111"/>
      <c r="D248" s="111"/>
      <c r="E248" s="111"/>
      <c r="F248" s="111"/>
      <c r="G248" s="111"/>
      <c r="H248" s="111"/>
      <c r="I248" s="13"/>
      <c r="J248" s="103"/>
    </row>
    <row r="249" spans="1:9" ht="0.75" customHeight="1" hidden="1">
      <c r="A249" s="19" t="s">
        <v>12</v>
      </c>
      <c r="B249" s="17"/>
      <c r="C249" s="53"/>
      <c r="D249" s="53"/>
      <c r="E249" s="54"/>
      <c r="F249" s="54"/>
      <c r="G249" s="54"/>
      <c r="H249" s="54"/>
      <c r="I249" s="13"/>
    </row>
    <row r="250" spans="1:9" ht="16.5" hidden="1">
      <c r="A250" s="15" t="s">
        <v>9</v>
      </c>
      <c r="B250" s="17"/>
      <c r="C250" s="53"/>
      <c r="D250" s="53"/>
      <c r="E250" s="54"/>
      <c r="F250" s="54"/>
      <c r="G250" s="54"/>
      <c r="H250" s="54"/>
      <c r="I250" s="13"/>
    </row>
    <row r="251" spans="1:9" ht="16.5" hidden="1">
      <c r="A251" s="15" t="s">
        <v>10</v>
      </c>
      <c r="B251" s="17"/>
      <c r="C251" s="53"/>
      <c r="D251" s="53"/>
      <c r="E251" s="54"/>
      <c r="F251" s="54"/>
      <c r="G251" s="54"/>
      <c r="H251" s="54"/>
      <c r="I251" s="13"/>
    </row>
    <row r="252" spans="1:10" ht="31.5" customHeight="1">
      <c r="A252" s="111" t="s">
        <v>105</v>
      </c>
      <c r="B252" s="111"/>
      <c r="C252" s="111"/>
      <c r="D252" s="111"/>
      <c r="E252" s="111"/>
      <c r="F252" s="111"/>
      <c r="G252" s="111"/>
      <c r="H252" s="111"/>
      <c r="I252" s="10"/>
      <c r="J252" s="3" t="s">
        <v>173</v>
      </c>
    </row>
    <row r="253" spans="1:9" ht="16.5" hidden="1">
      <c r="A253" s="15" t="s">
        <v>12</v>
      </c>
      <c r="B253" s="63"/>
      <c r="C253" s="24"/>
      <c r="D253" s="24"/>
      <c r="E253" s="24"/>
      <c r="F253" s="24"/>
      <c r="G253" s="24"/>
      <c r="H253" s="25"/>
      <c r="I253" s="10"/>
    </row>
    <row r="254" spans="1:9" ht="16.5" hidden="1">
      <c r="A254" s="15" t="s">
        <v>9</v>
      </c>
      <c r="B254" s="62"/>
      <c r="C254" s="46"/>
      <c r="D254" s="26"/>
      <c r="E254" s="62"/>
      <c r="F254" s="26"/>
      <c r="G254" s="26"/>
      <c r="H254" s="26"/>
      <c r="I254" s="10">
        <v>173000</v>
      </c>
    </row>
    <row r="255" spans="1:9" ht="16.5" hidden="1">
      <c r="A255" s="15" t="s">
        <v>10</v>
      </c>
      <c r="B255" s="26"/>
      <c r="C255" s="26"/>
      <c r="D255" s="26"/>
      <c r="E255" s="26"/>
      <c r="F255" s="26"/>
      <c r="G255" s="26"/>
      <c r="H255" s="26"/>
      <c r="I255" s="10">
        <f>2256</f>
        <v>2256</v>
      </c>
    </row>
    <row r="256" spans="1:9" ht="16.5" hidden="1">
      <c r="A256" s="111" t="s">
        <v>25</v>
      </c>
      <c r="B256" s="111"/>
      <c r="C256" s="111"/>
      <c r="D256" s="111"/>
      <c r="E256" s="111"/>
      <c r="F256" s="111"/>
      <c r="G256" s="111"/>
      <c r="H256" s="111"/>
      <c r="I256" s="13"/>
    </row>
    <row r="257" spans="1:9" ht="16.5" hidden="1">
      <c r="A257" s="15" t="s">
        <v>12</v>
      </c>
      <c r="B257" s="17"/>
      <c r="C257" s="21"/>
      <c r="D257" s="16"/>
      <c r="E257" s="16"/>
      <c r="F257" s="16"/>
      <c r="G257" s="20"/>
      <c r="H257" s="20"/>
      <c r="I257" s="13"/>
    </row>
    <row r="258" spans="1:9" ht="16.5" hidden="1">
      <c r="A258" s="15" t="s">
        <v>9</v>
      </c>
      <c r="B258" s="17"/>
      <c r="C258" s="21"/>
      <c r="D258" s="16"/>
      <c r="E258" s="16"/>
      <c r="F258" s="16"/>
      <c r="G258" s="20"/>
      <c r="H258" s="20"/>
      <c r="I258" s="13"/>
    </row>
    <row r="259" spans="1:9" ht="16.5" hidden="1">
      <c r="A259" s="15" t="s">
        <v>10</v>
      </c>
      <c r="B259" s="17"/>
      <c r="C259" s="21"/>
      <c r="D259" s="16"/>
      <c r="E259" s="16"/>
      <c r="F259" s="16"/>
      <c r="G259" s="20"/>
      <c r="H259" s="20"/>
      <c r="I259" s="13"/>
    </row>
    <row r="260" spans="1:10" ht="30" customHeight="1">
      <c r="A260" s="111" t="s">
        <v>106</v>
      </c>
      <c r="B260" s="111"/>
      <c r="C260" s="111"/>
      <c r="D260" s="111"/>
      <c r="E260" s="111"/>
      <c r="F260" s="111"/>
      <c r="G260" s="111"/>
      <c r="H260" s="111"/>
      <c r="I260" s="13"/>
      <c r="J260" s="104" t="s">
        <v>173</v>
      </c>
    </row>
    <row r="261" spans="1:9" ht="0.75" customHeight="1" hidden="1">
      <c r="A261" s="15" t="s">
        <v>12</v>
      </c>
      <c r="B261" s="25"/>
      <c r="C261" s="4"/>
      <c r="D261" s="4"/>
      <c r="E261" s="4"/>
      <c r="F261" s="4"/>
      <c r="G261" s="4"/>
      <c r="H261" s="4"/>
      <c r="I261" s="13"/>
    </row>
    <row r="262" spans="1:9" ht="16.5" customHeight="1" hidden="1">
      <c r="A262" s="15" t="s">
        <v>9</v>
      </c>
      <c r="B262" s="27"/>
      <c r="C262" s="4"/>
      <c r="D262" s="4"/>
      <c r="E262" s="4"/>
      <c r="F262" s="4"/>
      <c r="G262" s="4"/>
      <c r="H262" s="4"/>
      <c r="I262" s="13"/>
    </row>
    <row r="263" spans="1:9" ht="16.5" customHeight="1" hidden="1">
      <c r="A263" s="15" t="s">
        <v>10</v>
      </c>
      <c r="B263" s="17"/>
      <c r="C263" s="4"/>
      <c r="D263" s="4"/>
      <c r="E263" s="4"/>
      <c r="F263" s="4"/>
      <c r="G263" s="4"/>
      <c r="H263" s="4"/>
      <c r="I263" s="13"/>
    </row>
    <row r="264" spans="1:10" ht="21.75" customHeight="1">
      <c r="A264" s="111" t="s">
        <v>174</v>
      </c>
      <c r="B264" s="111"/>
      <c r="C264" s="111"/>
      <c r="D264" s="111"/>
      <c r="E264" s="111"/>
      <c r="F264" s="111"/>
      <c r="G264" s="111"/>
      <c r="H264" s="111"/>
      <c r="I264" s="13"/>
      <c r="J264" s="105"/>
    </row>
    <row r="265" spans="1:9" ht="0.75" customHeight="1" hidden="1">
      <c r="A265" s="15" t="s">
        <v>12</v>
      </c>
      <c r="B265" s="25"/>
      <c r="C265" s="4"/>
      <c r="D265" s="4"/>
      <c r="E265" s="4"/>
      <c r="F265" s="4"/>
      <c r="G265" s="4"/>
      <c r="H265" s="4"/>
      <c r="I265" s="13"/>
    </row>
    <row r="266" spans="1:9" ht="16.5" customHeight="1" hidden="1">
      <c r="A266" s="15" t="s">
        <v>9</v>
      </c>
      <c r="B266" s="27"/>
      <c r="C266" s="4"/>
      <c r="D266" s="4"/>
      <c r="E266" s="4"/>
      <c r="F266" s="4"/>
      <c r="G266" s="4"/>
      <c r="H266" s="4"/>
      <c r="I266" s="13"/>
    </row>
    <row r="267" spans="1:9" ht="16.5" customHeight="1" hidden="1">
      <c r="A267" s="15" t="s">
        <v>10</v>
      </c>
      <c r="B267" s="17"/>
      <c r="C267" s="4"/>
      <c r="D267" s="4"/>
      <c r="E267" s="4"/>
      <c r="F267" s="4"/>
      <c r="G267" s="4"/>
      <c r="H267" s="4"/>
      <c r="I267" s="13"/>
    </row>
    <row r="268" spans="1:10" ht="33.75" customHeight="1">
      <c r="A268" s="111" t="s">
        <v>107</v>
      </c>
      <c r="B268" s="111"/>
      <c r="C268" s="111"/>
      <c r="D268" s="111"/>
      <c r="E268" s="111"/>
      <c r="F268" s="111"/>
      <c r="G268" s="111"/>
      <c r="H268" s="111"/>
      <c r="I268" s="13"/>
      <c r="J268" s="3" t="s">
        <v>173</v>
      </c>
    </row>
    <row r="269" spans="1:9" ht="16.5" customHeight="1" hidden="1">
      <c r="A269" s="15" t="s">
        <v>12</v>
      </c>
      <c r="B269" s="25"/>
      <c r="C269" s="4"/>
      <c r="D269" s="4"/>
      <c r="E269" s="22"/>
      <c r="F269" s="4"/>
      <c r="G269" s="4"/>
      <c r="H269" s="4"/>
      <c r="I269" s="13"/>
    </row>
    <row r="270" spans="1:9" ht="16.5" customHeight="1" hidden="1">
      <c r="A270" s="15" t="s">
        <v>9</v>
      </c>
      <c r="B270" s="26"/>
      <c r="C270" s="4"/>
      <c r="D270" s="4"/>
      <c r="E270" s="44"/>
      <c r="F270" s="4"/>
      <c r="G270" s="4"/>
      <c r="H270" s="4"/>
      <c r="I270" s="13"/>
    </row>
    <row r="271" spans="1:9" ht="16.5" customHeight="1" hidden="1">
      <c r="A271" s="15" t="s">
        <v>10</v>
      </c>
      <c r="B271" s="27"/>
      <c r="C271" s="4"/>
      <c r="D271" s="4"/>
      <c r="E271" s="44"/>
      <c r="F271" s="4"/>
      <c r="G271" s="4"/>
      <c r="H271" s="4"/>
      <c r="I271" s="13"/>
    </row>
    <row r="272" spans="1:9" ht="16.5" customHeight="1">
      <c r="A272" s="118" t="s">
        <v>23</v>
      </c>
      <c r="B272" s="119"/>
      <c r="C272" s="119"/>
      <c r="D272" s="119"/>
      <c r="E272" s="119"/>
      <c r="F272" s="119"/>
      <c r="G272" s="119"/>
      <c r="H272" s="120"/>
      <c r="I272" s="13"/>
    </row>
    <row r="273" spans="1:10" ht="33" customHeight="1">
      <c r="A273" s="111" t="s">
        <v>108</v>
      </c>
      <c r="B273" s="111"/>
      <c r="C273" s="111"/>
      <c r="D273" s="111"/>
      <c r="E273" s="111"/>
      <c r="F273" s="111"/>
      <c r="G273" s="111"/>
      <c r="H273" s="111"/>
      <c r="I273" s="13"/>
      <c r="J273" s="3" t="s">
        <v>173</v>
      </c>
    </row>
    <row r="274" spans="1:9" ht="1.5" customHeight="1" hidden="1">
      <c r="A274" s="15" t="s">
        <v>12</v>
      </c>
      <c r="B274" s="65"/>
      <c r="C274" s="4"/>
      <c r="D274" s="4"/>
      <c r="E274" s="4"/>
      <c r="F274" s="4"/>
      <c r="G274" s="4"/>
      <c r="H274" s="4"/>
      <c r="I274" s="13"/>
    </row>
    <row r="275" spans="1:9" ht="16.5" hidden="1">
      <c r="A275" s="15" t="s">
        <v>9</v>
      </c>
      <c r="B275" s="66"/>
      <c r="C275" s="4"/>
      <c r="D275" s="4"/>
      <c r="E275" s="4"/>
      <c r="F275" s="4"/>
      <c r="G275" s="4"/>
      <c r="H275" s="4"/>
      <c r="I275" s="13"/>
    </row>
    <row r="276" spans="1:9" ht="16.5" hidden="1">
      <c r="A276" s="15" t="s">
        <v>10</v>
      </c>
      <c r="B276" s="17"/>
      <c r="C276" s="4"/>
      <c r="D276" s="4"/>
      <c r="E276" s="4"/>
      <c r="F276" s="4"/>
      <c r="G276" s="4"/>
      <c r="H276" s="4"/>
      <c r="I276" s="13"/>
    </row>
    <row r="277" spans="1:10" ht="21" customHeight="1">
      <c r="A277" s="111" t="s">
        <v>109</v>
      </c>
      <c r="B277" s="111"/>
      <c r="C277" s="111"/>
      <c r="D277" s="111"/>
      <c r="E277" s="111"/>
      <c r="F277" s="111"/>
      <c r="G277" s="111"/>
      <c r="H277" s="111"/>
      <c r="I277" s="13"/>
      <c r="J277" s="3" t="s">
        <v>173</v>
      </c>
    </row>
    <row r="278" spans="1:9" ht="15.75" customHeight="1" hidden="1">
      <c r="A278" s="15" t="s">
        <v>12</v>
      </c>
      <c r="B278" s="25"/>
      <c r="C278" s="17"/>
      <c r="D278" s="26"/>
      <c r="E278" s="26"/>
      <c r="F278" s="26"/>
      <c r="G278" s="20"/>
      <c r="H278" s="20"/>
      <c r="I278" s="13"/>
    </row>
    <row r="279" spans="1:9" ht="15.75" customHeight="1" hidden="1">
      <c r="A279" s="15" t="s">
        <v>9</v>
      </c>
      <c r="B279" s="27"/>
      <c r="C279" s="17"/>
      <c r="D279" s="26"/>
      <c r="E279" s="26"/>
      <c r="F279" s="26"/>
      <c r="G279" s="20"/>
      <c r="H279" s="20"/>
      <c r="I279" s="13"/>
    </row>
    <row r="280" spans="1:9" ht="15.75" customHeight="1" hidden="1">
      <c r="A280" s="15" t="s">
        <v>10</v>
      </c>
      <c r="B280" s="25"/>
      <c r="C280" s="17"/>
      <c r="D280" s="26"/>
      <c r="E280" s="26"/>
      <c r="F280" s="26"/>
      <c r="G280" s="20"/>
      <c r="H280" s="20"/>
      <c r="I280" s="13"/>
    </row>
    <row r="281" spans="1:8" ht="0.75" customHeight="1" hidden="1">
      <c r="A281" s="111" t="s">
        <v>26</v>
      </c>
      <c r="B281" s="111"/>
      <c r="C281" s="111"/>
      <c r="D281" s="111">
        <v>58924</v>
      </c>
      <c r="E281" s="111"/>
      <c r="F281" s="111"/>
      <c r="G281" s="111"/>
      <c r="H281" s="111"/>
    </row>
    <row r="282" spans="1:8" ht="15.75" customHeight="1" hidden="1">
      <c r="A282" s="111" t="s">
        <v>12</v>
      </c>
      <c r="B282" s="111">
        <v>7000</v>
      </c>
      <c r="C282" s="111"/>
      <c r="D282" s="111"/>
      <c r="E282" s="111">
        <v>4000</v>
      </c>
      <c r="F282" s="111">
        <f>E282/B282*100</f>
        <v>57.14285714285714</v>
      </c>
      <c r="G282" s="111"/>
      <c r="H282" s="111"/>
    </row>
    <row r="283" spans="1:8" ht="13.5" customHeight="1" hidden="1">
      <c r="A283" s="111" t="s">
        <v>9</v>
      </c>
      <c r="B283" s="111"/>
      <c r="C283" s="111"/>
      <c r="D283" s="111"/>
      <c r="E283" s="111"/>
      <c r="F283" s="111"/>
      <c r="G283" s="111"/>
      <c r="H283" s="111"/>
    </row>
    <row r="284" spans="1:8" ht="15.75" customHeight="1" hidden="1">
      <c r="A284" s="111" t="s">
        <v>10</v>
      </c>
      <c r="B284" s="111">
        <v>7000</v>
      </c>
      <c r="C284" s="111"/>
      <c r="D284" s="111"/>
      <c r="E284" s="111">
        <v>4000</v>
      </c>
      <c r="F284" s="111">
        <f>E284/B284*100</f>
        <v>57.14285714285714</v>
      </c>
      <c r="G284" s="111"/>
      <c r="H284" s="111"/>
    </row>
    <row r="285" spans="1:10" ht="21" customHeight="1">
      <c r="A285" s="111" t="s">
        <v>110</v>
      </c>
      <c r="B285" s="111"/>
      <c r="C285" s="111"/>
      <c r="D285" s="111"/>
      <c r="E285" s="111"/>
      <c r="F285" s="111"/>
      <c r="G285" s="111"/>
      <c r="H285" s="111"/>
      <c r="J285" s="3" t="s">
        <v>173</v>
      </c>
    </row>
    <row r="286" spans="1:8" ht="15.75" hidden="1">
      <c r="A286" s="15" t="s">
        <v>12</v>
      </c>
      <c r="B286" s="64"/>
      <c r="C286" s="64"/>
      <c r="D286" s="64"/>
      <c r="E286" s="64"/>
      <c r="F286" s="64"/>
      <c r="G286" s="64"/>
      <c r="H286" s="64"/>
    </row>
    <row r="287" spans="1:8" ht="15.75" hidden="1">
      <c r="A287" s="15" t="s">
        <v>9</v>
      </c>
      <c r="B287" s="64"/>
      <c r="C287" s="64"/>
      <c r="D287" s="64"/>
      <c r="E287" s="64"/>
      <c r="F287" s="64"/>
      <c r="G287" s="64"/>
      <c r="H287" s="64"/>
    </row>
    <row r="288" spans="1:8" ht="15.75" hidden="1">
      <c r="A288" s="15" t="s">
        <v>10</v>
      </c>
      <c r="B288" s="64"/>
      <c r="C288" s="64"/>
      <c r="D288" s="64"/>
      <c r="E288" s="64"/>
      <c r="F288" s="64"/>
      <c r="G288" s="64"/>
      <c r="H288" s="64"/>
    </row>
    <row r="289" spans="1:10" ht="20.25" customHeight="1">
      <c r="A289" s="111" t="s">
        <v>111</v>
      </c>
      <c r="B289" s="111"/>
      <c r="C289" s="111"/>
      <c r="D289" s="111"/>
      <c r="E289" s="111"/>
      <c r="F289" s="111"/>
      <c r="G289" s="111"/>
      <c r="H289" s="111"/>
      <c r="J289" s="3" t="s">
        <v>173</v>
      </c>
    </row>
    <row r="290" spans="1:8" ht="0.75" customHeight="1" hidden="1">
      <c r="A290" s="15" t="s">
        <v>12</v>
      </c>
      <c r="B290" s="64"/>
      <c r="C290" s="64"/>
      <c r="D290" s="64"/>
      <c r="E290" s="64"/>
      <c r="F290" s="64"/>
      <c r="G290" s="64"/>
      <c r="H290" s="64"/>
    </row>
    <row r="291" spans="1:8" ht="15.75" hidden="1">
      <c r="A291" s="15" t="s">
        <v>9</v>
      </c>
      <c r="B291" s="64"/>
      <c r="C291" s="64"/>
      <c r="D291" s="64"/>
      <c r="E291" s="64"/>
      <c r="F291" s="64"/>
      <c r="G291" s="64"/>
      <c r="H291" s="64"/>
    </row>
    <row r="292" spans="1:8" ht="15.75" hidden="1">
      <c r="A292" s="15" t="s">
        <v>10</v>
      </c>
      <c r="B292" s="64"/>
      <c r="C292" s="64"/>
      <c r="D292" s="64"/>
      <c r="E292" s="64"/>
      <c r="F292" s="64"/>
      <c r="G292" s="64"/>
      <c r="H292" s="64"/>
    </row>
    <row r="293" spans="1:10" ht="18.75" customHeight="1">
      <c r="A293" s="111" t="s">
        <v>112</v>
      </c>
      <c r="B293" s="111"/>
      <c r="C293" s="111"/>
      <c r="D293" s="111"/>
      <c r="E293" s="111"/>
      <c r="F293" s="111"/>
      <c r="G293" s="111"/>
      <c r="H293" s="111"/>
      <c r="J293" s="3" t="s">
        <v>173</v>
      </c>
    </row>
    <row r="294" spans="1:8" ht="15.75" hidden="1">
      <c r="A294" s="15" t="s">
        <v>12</v>
      </c>
      <c r="B294" s="64"/>
      <c r="C294" s="64"/>
      <c r="D294" s="64"/>
      <c r="E294" s="64"/>
      <c r="F294" s="64"/>
      <c r="G294" s="64"/>
      <c r="H294" s="64"/>
    </row>
    <row r="295" spans="1:8" ht="15.75" hidden="1">
      <c r="A295" s="15" t="s">
        <v>9</v>
      </c>
      <c r="B295" s="64"/>
      <c r="C295" s="64"/>
      <c r="D295" s="64"/>
      <c r="E295" s="64"/>
      <c r="F295" s="64"/>
      <c r="G295" s="64"/>
      <c r="H295" s="64"/>
    </row>
    <row r="296" spans="1:8" ht="15.75" hidden="1">
      <c r="A296" s="15" t="s">
        <v>10</v>
      </c>
      <c r="B296" s="64"/>
      <c r="C296" s="64"/>
      <c r="D296" s="64"/>
      <c r="E296" s="64"/>
      <c r="F296" s="64"/>
      <c r="G296" s="64"/>
      <c r="H296" s="64"/>
    </row>
    <row r="297" spans="1:10" ht="21" customHeight="1">
      <c r="A297" s="111" t="s">
        <v>113</v>
      </c>
      <c r="B297" s="111"/>
      <c r="C297" s="111"/>
      <c r="D297" s="111"/>
      <c r="E297" s="111"/>
      <c r="F297" s="111"/>
      <c r="G297" s="111"/>
      <c r="H297" s="111"/>
      <c r="J297" s="106"/>
    </row>
    <row r="298" spans="1:8" ht="15.75" hidden="1">
      <c r="A298" s="15" t="s">
        <v>12</v>
      </c>
      <c r="B298" s="64"/>
      <c r="C298" s="64"/>
      <c r="D298" s="64"/>
      <c r="E298" s="64"/>
      <c r="F298" s="64"/>
      <c r="G298" s="64"/>
      <c r="H298" s="64"/>
    </row>
    <row r="299" spans="1:8" ht="15.75" hidden="1">
      <c r="A299" s="15" t="s">
        <v>9</v>
      </c>
      <c r="B299" s="64"/>
      <c r="C299" s="64"/>
      <c r="D299" s="64"/>
      <c r="E299" s="64"/>
      <c r="F299" s="64"/>
      <c r="G299" s="64"/>
      <c r="H299" s="64"/>
    </row>
    <row r="300" spans="1:8" ht="15.75" hidden="1">
      <c r="A300" s="15" t="s">
        <v>10</v>
      </c>
      <c r="B300" s="64"/>
      <c r="C300" s="64"/>
      <c r="D300" s="64"/>
      <c r="E300" s="64"/>
      <c r="F300" s="64"/>
      <c r="G300" s="64"/>
      <c r="H300" s="64"/>
    </row>
    <row r="301" spans="1:10" ht="31.5" customHeight="1">
      <c r="A301" s="111" t="s">
        <v>114</v>
      </c>
      <c r="B301" s="111"/>
      <c r="C301" s="111"/>
      <c r="D301" s="111"/>
      <c r="E301" s="111"/>
      <c r="F301" s="111"/>
      <c r="G301" s="111"/>
      <c r="H301" s="111"/>
      <c r="J301" s="3" t="s">
        <v>173</v>
      </c>
    </row>
    <row r="302" spans="1:8" ht="15.75" hidden="1">
      <c r="A302" s="15" t="s">
        <v>12</v>
      </c>
      <c r="B302" s="64"/>
      <c r="C302" s="64"/>
      <c r="D302" s="64"/>
      <c r="E302" s="64"/>
      <c r="F302" s="64"/>
      <c r="G302" s="64"/>
      <c r="H302" s="64"/>
    </row>
    <row r="303" spans="1:8" ht="15.75" hidden="1">
      <c r="A303" s="15" t="s">
        <v>9</v>
      </c>
      <c r="B303" s="64"/>
      <c r="C303" s="64"/>
      <c r="D303" s="64"/>
      <c r="E303" s="64"/>
      <c r="F303" s="64"/>
      <c r="G303" s="64"/>
      <c r="H303" s="64"/>
    </row>
    <row r="304" spans="1:8" ht="15.75" hidden="1">
      <c r="A304" s="15" t="s">
        <v>10</v>
      </c>
      <c r="B304" s="64"/>
      <c r="C304" s="64"/>
      <c r="D304" s="64"/>
      <c r="E304" s="64"/>
      <c r="F304" s="64"/>
      <c r="G304" s="64"/>
      <c r="H304" s="64"/>
    </row>
  </sheetData>
  <sheetProtection/>
  <mergeCells count="95">
    <mergeCell ref="A8:H8"/>
    <mergeCell ref="A12:H12"/>
    <mergeCell ref="A13:H13"/>
    <mergeCell ref="A14:H14"/>
    <mergeCell ref="A18:H18"/>
    <mergeCell ref="A7:H7"/>
    <mergeCell ref="A284:H284"/>
    <mergeCell ref="A285:H285"/>
    <mergeCell ref="A289:H289"/>
    <mergeCell ref="A293:H293"/>
    <mergeCell ref="A297:H297"/>
    <mergeCell ref="A301:H301"/>
    <mergeCell ref="A272:H272"/>
    <mergeCell ref="A273:H273"/>
    <mergeCell ref="A277:H277"/>
    <mergeCell ref="A281:H281"/>
    <mergeCell ref="A282:H282"/>
    <mergeCell ref="A283:H283"/>
    <mergeCell ref="A248:H248"/>
    <mergeCell ref="A252:H252"/>
    <mergeCell ref="A256:H256"/>
    <mergeCell ref="A260:H260"/>
    <mergeCell ref="A264:H264"/>
    <mergeCell ref="A268:H268"/>
    <mergeCell ref="A218:H218"/>
    <mergeCell ref="A222:H222"/>
    <mergeCell ref="A226:H226"/>
    <mergeCell ref="A227:H227"/>
    <mergeCell ref="A240:H240"/>
    <mergeCell ref="A244:H244"/>
    <mergeCell ref="A231:H231"/>
    <mergeCell ref="A232:H232"/>
    <mergeCell ref="A236:H236"/>
    <mergeCell ref="A143:H143"/>
    <mergeCell ref="A147:H147"/>
    <mergeCell ref="A131:H131"/>
    <mergeCell ref="A189:H189"/>
    <mergeCell ref="A193:H193"/>
    <mergeCell ref="A197:H197"/>
    <mergeCell ref="A151:H151"/>
    <mergeCell ref="A153:H153"/>
    <mergeCell ref="A157:H157"/>
    <mergeCell ref="A161:H161"/>
    <mergeCell ref="A117:H117"/>
    <mergeCell ref="A118:H118"/>
    <mergeCell ref="A122:H122"/>
    <mergeCell ref="A126:H126"/>
    <mergeCell ref="A135:H135"/>
    <mergeCell ref="A139:H139"/>
    <mergeCell ref="A96:H96"/>
    <mergeCell ref="A97:H97"/>
    <mergeCell ref="A101:H101"/>
    <mergeCell ref="A105:H105"/>
    <mergeCell ref="A109:H109"/>
    <mergeCell ref="A113:H113"/>
    <mergeCell ref="A1:H1"/>
    <mergeCell ref="A2:H2"/>
    <mergeCell ref="A3:H3"/>
    <mergeCell ref="A4:H4"/>
    <mergeCell ref="A5:H5"/>
    <mergeCell ref="A6:H6"/>
    <mergeCell ref="A21:H21"/>
    <mergeCell ref="A25:H25"/>
    <mergeCell ref="A29:H29"/>
    <mergeCell ref="A33:H33"/>
    <mergeCell ref="A34:H34"/>
    <mergeCell ref="A38:H38"/>
    <mergeCell ref="A88:H88"/>
    <mergeCell ref="A92:H92"/>
    <mergeCell ref="A42:H42"/>
    <mergeCell ref="A46:H46"/>
    <mergeCell ref="A55:H55"/>
    <mergeCell ref="A59:H59"/>
    <mergeCell ref="A50:H50"/>
    <mergeCell ref="A54:H54"/>
    <mergeCell ref="A198:H198"/>
    <mergeCell ref="A202:H202"/>
    <mergeCell ref="A76:H76"/>
    <mergeCell ref="A63:H63"/>
    <mergeCell ref="A67:H67"/>
    <mergeCell ref="A71:H71"/>
    <mergeCell ref="A75:H75"/>
    <mergeCell ref="A127:H127"/>
    <mergeCell ref="A80:H80"/>
    <mergeCell ref="A84:H84"/>
    <mergeCell ref="A206:H206"/>
    <mergeCell ref="A210:H210"/>
    <mergeCell ref="A165:H165"/>
    <mergeCell ref="A152:H152"/>
    <mergeCell ref="A214:H214"/>
    <mergeCell ref="A169:H169"/>
    <mergeCell ref="A173:H173"/>
    <mergeCell ref="A177:H177"/>
    <mergeCell ref="A181:H181"/>
    <mergeCell ref="A185:H185"/>
  </mergeCells>
  <printOptions gridLines="1"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8"/>
  <sheetViews>
    <sheetView tabSelected="1" view="pageBreakPreview" zoomScaleSheetLayoutView="100" zoomScalePageLayoutView="0" workbookViewId="0" topLeftCell="A1">
      <selection activeCell="A179" sqref="A179:D179"/>
    </sheetView>
  </sheetViews>
  <sheetFormatPr defaultColWidth="9.140625" defaultRowHeight="12.75"/>
  <cols>
    <col min="1" max="1" width="31.140625" style="3" customWidth="1"/>
    <col min="2" max="2" width="19.57421875" style="3" customWidth="1"/>
    <col min="3" max="3" width="13.57421875" style="3" customWidth="1"/>
    <col min="4" max="4" width="15.7109375" style="3" customWidth="1"/>
    <col min="5" max="16384" width="9.140625" style="3" customWidth="1"/>
  </cols>
  <sheetData>
    <row r="1" spans="1:4" s="1" customFormat="1" ht="15.75">
      <c r="A1" s="115" t="s">
        <v>0</v>
      </c>
      <c r="B1" s="115"/>
      <c r="C1" s="115"/>
      <c r="D1" s="115"/>
    </row>
    <row r="2" spans="1:4" s="1" customFormat="1" ht="15.75">
      <c r="A2" s="115" t="s">
        <v>1</v>
      </c>
      <c r="B2" s="115"/>
      <c r="C2" s="115"/>
      <c r="D2" s="115"/>
    </row>
    <row r="3" spans="1:4" s="1" customFormat="1" ht="15.75">
      <c r="A3" s="115" t="s">
        <v>116</v>
      </c>
      <c r="B3" s="115"/>
      <c r="C3" s="115"/>
      <c r="D3" s="115"/>
    </row>
    <row r="4" spans="1:4" ht="15">
      <c r="A4" s="116" t="s">
        <v>2</v>
      </c>
      <c r="B4" s="116"/>
      <c r="C4" s="116"/>
      <c r="D4" s="116"/>
    </row>
    <row r="5" spans="1:4" ht="31.5">
      <c r="A5" s="4" t="s">
        <v>27</v>
      </c>
      <c r="B5" s="4" t="s">
        <v>41</v>
      </c>
      <c r="C5" s="4" t="s">
        <v>3</v>
      </c>
      <c r="D5" s="4" t="s">
        <v>5</v>
      </c>
    </row>
    <row r="6" spans="1:4" ht="15.75">
      <c r="A6" s="114" t="s">
        <v>11</v>
      </c>
      <c r="B6" s="114"/>
      <c r="C6" s="114"/>
      <c r="D6" s="114"/>
    </row>
    <row r="7" spans="1:4" ht="35.25" customHeight="1">
      <c r="A7" s="111" t="s">
        <v>29</v>
      </c>
      <c r="B7" s="111"/>
      <c r="C7" s="111"/>
      <c r="D7" s="111"/>
    </row>
    <row r="8" spans="1:4" ht="19.5" customHeight="1">
      <c r="A8" s="76" t="s">
        <v>9</v>
      </c>
      <c r="B8" s="67">
        <v>2705183.9</v>
      </c>
      <c r="C8" s="67">
        <v>971236.3</v>
      </c>
      <c r="D8" s="130">
        <v>962113.1</v>
      </c>
    </row>
    <row r="9" spans="1:4" ht="15.75" hidden="1">
      <c r="A9" s="111" t="s">
        <v>35</v>
      </c>
      <c r="B9" s="111"/>
      <c r="C9" s="111"/>
      <c r="D9" s="111"/>
    </row>
    <row r="10" spans="1:4" ht="15.75" hidden="1">
      <c r="A10" s="19" t="s">
        <v>12</v>
      </c>
      <c r="B10" s="25"/>
      <c r="C10" s="22"/>
      <c r="D10" s="22"/>
    </row>
    <row r="11" spans="1:4" ht="15.75" hidden="1">
      <c r="A11" s="15" t="s">
        <v>9</v>
      </c>
      <c r="B11" s="27"/>
      <c r="C11" s="17"/>
      <c r="D11" s="17"/>
    </row>
    <row r="12" spans="1:4" ht="15.75" hidden="1">
      <c r="A12" s="15" t="s">
        <v>10</v>
      </c>
      <c r="B12" s="27"/>
      <c r="C12" s="18"/>
      <c r="D12" s="18"/>
    </row>
    <row r="13" spans="1:4" ht="15.75">
      <c r="A13" s="111" t="s">
        <v>120</v>
      </c>
      <c r="B13" s="111"/>
      <c r="C13" s="111"/>
      <c r="D13" s="111"/>
    </row>
    <row r="14" spans="1:4" ht="17.25" customHeight="1">
      <c r="A14" s="76" t="s">
        <v>9</v>
      </c>
      <c r="B14" s="66">
        <v>10712.9</v>
      </c>
      <c r="C14" s="78"/>
      <c r="D14" s="78"/>
    </row>
    <row r="15" spans="1:4" ht="31.5" customHeight="1">
      <c r="A15" s="113" t="s">
        <v>121</v>
      </c>
      <c r="B15" s="113"/>
      <c r="C15" s="113"/>
      <c r="D15" s="113"/>
    </row>
    <row r="16" spans="1:4" ht="18.75" customHeight="1">
      <c r="A16" s="76" t="s">
        <v>9</v>
      </c>
      <c r="B16" s="78">
        <v>4589.3</v>
      </c>
      <c r="C16" s="78"/>
      <c r="D16" s="78"/>
    </row>
    <row r="17" spans="1:4" ht="19.5" customHeight="1">
      <c r="A17" s="114" t="s">
        <v>38</v>
      </c>
      <c r="B17" s="114"/>
      <c r="C17" s="114"/>
      <c r="D17" s="114"/>
    </row>
    <row r="18" spans="1:4" ht="36" customHeight="1">
      <c r="A18" s="113" t="s">
        <v>122</v>
      </c>
      <c r="B18" s="113"/>
      <c r="C18" s="113"/>
      <c r="D18" s="113"/>
    </row>
    <row r="19" spans="1:4" ht="18.75" customHeight="1">
      <c r="A19" s="76" t="s">
        <v>9</v>
      </c>
      <c r="B19" s="66">
        <v>30000</v>
      </c>
      <c r="C19" s="66">
        <v>10000</v>
      </c>
      <c r="D19" s="77">
        <v>10000</v>
      </c>
    </row>
    <row r="20" spans="1:4" ht="32.25" customHeight="1">
      <c r="A20" s="113" t="s">
        <v>123</v>
      </c>
      <c r="B20" s="113"/>
      <c r="C20" s="113"/>
      <c r="D20" s="113"/>
    </row>
    <row r="21" spans="1:4" ht="15.75">
      <c r="A21" s="76" t="s">
        <v>9</v>
      </c>
      <c r="B21" s="58">
        <v>10500</v>
      </c>
      <c r="C21" s="58">
        <v>660</v>
      </c>
      <c r="D21" s="58">
        <v>660</v>
      </c>
    </row>
    <row r="22" spans="1:4" ht="20.25" customHeight="1">
      <c r="A22" s="113" t="s">
        <v>124</v>
      </c>
      <c r="B22" s="113"/>
      <c r="C22" s="113"/>
      <c r="D22" s="113"/>
    </row>
    <row r="23" spans="1:4" ht="20.25" customHeight="1">
      <c r="A23" s="76" t="s">
        <v>9</v>
      </c>
      <c r="B23" s="58">
        <v>21211</v>
      </c>
      <c r="C23" s="58">
        <v>6613.4</v>
      </c>
      <c r="D23" s="58">
        <v>6613.4</v>
      </c>
    </row>
    <row r="24" spans="1:4" ht="35.25" customHeight="1">
      <c r="A24" s="113" t="s">
        <v>125</v>
      </c>
      <c r="B24" s="113"/>
      <c r="C24" s="113"/>
      <c r="D24" s="113"/>
    </row>
    <row r="25" spans="1:4" ht="15.75">
      <c r="A25" s="76" t="s">
        <v>9</v>
      </c>
      <c r="B25" s="58">
        <v>20000</v>
      </c>
      <c r="C25" s="58"/>
      <c r="D25" s="58"/>
    </row>
    <row r="26" spans="1:4" ht="33" customHeight="1">
      <c r="A26" s="113" t="s">
        <v>126</v>
      </c>
      <c r="B26" s="113"/>
      <c r="C26" s="113"/>
      <c r="D26" s="113"/>
    </row>
    <row r="27" spans="1:4" ht="15.75">
      <c r="A27" s="76" t="s">
        <v>9</v>
      </c>
      <c r="B27" s="58">
        <v>7990</v>
      </c>
      <c r="C27" s="58">
        <v>2100</v>
      </c>
      <c r="D27" s="58">
        <v>2100</v>
      </c>
    </row>
    <row r="28" spans="1:4" ht="15.75">
      <c r="A28" s="114" t="s">
        <v>13</v>
      </c>
      <c r="B28" s="114"/>
      <c r="C28" s="114"/>
      <c r="D28" s="114"/>
    </row>
    <row r="29" spans="1:4" ht="19.5" customHeight="1">
      <c r="A29" s="111" t="s">
        <v>127</v>
      </c>
      <c r="B29" s="111"/>
      <c r="C29" s="111"/>
      <c r="D29" s="111"/>
    </row>
    <row r="30" spans="1:4" ht="20.25" customHeight="1">
      <c r="A30" s="15" t="s">
        <v>9</v>
      </c>
      <c r="B30" s="82">
        <v>500</v>
      </c>
      <c r="C30" s="27"/>
      <c r="D30" s="17"/>
    </row>
    <row r="31" spans="1:4" ht="34.5" customHeight="1">
      <c r="A31" s="111" t="s">
        <v>128</v>
      </c>
      <c r="B31" s="111"/>
      <c r="C31" s="111"/>
      <c r="D31" s="111"/>
    </row>
    <row r="32" spans="1:4" ht="15.75">
      <c r="A32" s="15" t="s">
        <v>9</v>
      </c>
      <c r="B32" s="66">
        <v>9000</v>
      </c>
      <c r="C32" s="17">
        <v>7632</v>
      </c>
      <c r="D32" s="17">
        <v>125.1</v>
      </c>
    </row>
    <row r="33" spans="1:4" ht="33.75" customHeight="1">
      <c r="A33" s="111" t="s">
        <v>129</v>
      </c>
      <c r="B33" s="111"/>
      <c r="C33" s="111"/>
      <c r="D33" s="111"/>
    </row>
    <row r="34" spans="1:4" ht="18.75" customHeight="1">
      <c r="A34" s="15" t="s">
        <v>9</v>
      </c>
      <c r="B34" s="66">
        <v>1000</v>
      </c>
      <c r="C34" s="17"/>
      <c r="D34" s="17"/>
    </row>
    <row r="35" spans="1:4" ht="33.75" customHeight="1">
      <c r="A35" s="111" t="s">
        <v>130</v>
      </c>
      <c r="B35" s="111"/>
      <c r="C35" s="111"/>
      <c r="D35" s="111"/>
    </row>
    <row r="36" spans="1:4" ht="18" customHeight="1">
      <c r="A36" s="15" t="s">
        <v>9</v>
      </c>
      <c r="B36" s="66">
        <v>15000</v>
      </c>
      <c r="C36" s="17"/>
      <c r="D36" s="17"/>
    </row>
    <row r="37" spans="1:4" ht="33.75" customHeight="1">
      <c r="A37" s="113" t="s">
        <v>131</v>
      </c>
      <c r="B37" s="113"/>
      <c r="C37" s="113"/>
      <c r="D37" s="113"/>
    </row>
    <row r="38" spans="1:4" ht="15.75">
      <c r="A38" s="76" t="s">
        <v>9</v>
      </c>
      <c r="B38" s="66">
        <v>46748</v>
      </c>
      <c r="C38" s="78">
        <v>1740</v>
      </c>
      <c r="D38" s="78">
        <v>1740</v>
      </c>
    </row>
    <row r="39" spans="1:4" ht="15.75">
      <c r="A39" s="114" t="s">
        <v>14</v>
      </c>
      <c r="B39" s="114"/>
      <c r="C39" s="114"/>
      <c r="D39" s="114"/>
    </row>
    <row r="40" spans="1:4" ht="30.75" customHeight="1">
      <c r="A40" s="111" t="s">
        <v>132</v>
      </c>
      <c r="B40" s="111"/>
      <c r="C40" s="111"/>
      <c r="D40" s="111"/>
    </row>
    <row r="41" spans="1:4" ht="16.5" customHeight="1">
      <c r="A41" s="15" t="s">
        <v>9</v>
      </c>
      <c r="B41" s="82">
        <v>800</v>
      </c>
      <c r="C41" s="60"/>
      <c r="D41" s="60"/>
    </row>
    <row r="42" spans="1:4" ht="34.5" customHeight="1">
      <c r="A42" s="111" t="s">
        <v>133</v>
      </c>
      <c r="B42" s="111"/>
      <c r="C42" s="111"/>
      <c r="D42" s="111"/>
    </row>
    <row r="43" spans="1:4" ht="15.75">
      <c r="A43" s="15" t="s">
        <v>9</v>
      </c>
      <c r="B43" s="82">
        <v>12575</v>
      </c>
      <c r="C43" s="60"/>
      <c r="D43" s="60"/>
    </row>
    <row r="44" spans="1:7" ht="36.75" customHeight="1">
      <c r="A44" s="111" t="s">
        <v>134</v>
      </c>
      <c r="B44" s="111"/>
      <c r="C44" s="111"/>
      <c r="D44" s="111"/>
      <c r="E44" s="9"/>
      <c r="F44" s="9"/>
      <c r="G44" s="9"/>
    </row>
    <row r="45" spans="1:7" ht="16.5">
      <c r="A45" s="15" t="s">
        <v>9</v>
      </c>
      <c r="B45" s="58">
        <v>6000</v>
      </c>
      <c r="C45" s="44"/>
      <c r="D45" s="44"/>
      <c r="E45" s="9"/>
      <c r="F45" s="9"/>
      <c r="G45" s="9"/>
    </row>
    <row r="46" spans="1:4" ht="34.5" customHeight="1">
      <c r="A46" s="111" t="s">
        <v>135</v>
      </c>
      <c r="B46" s="111"/>
      <c r="C46" s="111"/>
      <c r="D46" s="111"/>
    </row>
    <row r="47" spans="1:4" ht="15.75">
      <c r="A47" s="15" t="s">
        <v>9</v>
      </c>
      <c r="B47" s="58">
        <v>2425</v>
      </c>
      <c r="C47" s="23"/>
      <c r="D47" s="23"/>
    </row>
    <row r="48" spans="1:4" ht="33.75" customHeight="1">
      <c r="A48" s="111" t="s">
        <v>136</v>
      </c>
      <c r="B48" s="111"/>
      <c r="C48" s="111"/>
      <c r="D48" s="111"/>
    </row>
    <row r="49" spans="1:4" ht="15.75">
      <c r="A49" s="15" t="s">
        <v>9</v>
      </c>
      <c r="B49" s="58">
        <v>770</v>
      </c>
      <c r="C49" s="23"/>
      <c r="D49" s="23"/>
    </row>
    <row r="50" spans="1:4" ht="17.25" customHeight="1">
      <c r="A50" s="117" t="s">
        <v>15</v>
      </c>
      <c r="B50" s="117"/>
      <c r="C50" s="117"/>
      <c r="D50" s="117"/>
    </row>
    <row r="51" spans="1:4" ht="0.75" customHeight="1" hidden="1">
      <c r="A51" s="112" t="s">
        <v>60</v>
      </c>
      <c r="B51" s="112"/>
      <c r="C51" s="112"/>
      <c r="D51" s="112"/>
    </row>
    <row r="52" spans="1:4" ht="15.75" hidden="1">
      <c r="A52" s="19" t="s">
        <v>12</v>
      </c>
      <c r="B52" s="25"/>
      <c r="C52" s="25"/>
      <c r="D52" s="25"/>
    </row>
    <row r="53" spans="1:4" ht="15.75" hidden="1">
      <c r="A53" s="15" t="s">
        <v>9</v>
      </c>
      <c r="B53" s="58"/>
      <c r="C53" s="58"/>
      <c r="D53" s="58"/>
    </row>
    <row r="54" spans="1:4" ht="15.75" hidden="1">
      <c r="A54" s="15" t="s">
        <v>10</v>
      </c>
      <c r="B54" s="18"/>
      <c r="C54" s="18"/>
      <c r="D54" s="18"/>
    </row>
    <row r="55" spans="1:4" ht="30" customHeight="1" hidden="1">
      <c r="A55" s="112" t="s">
        <v>61</v>
      </c>
      <c r="B55" s="112"/>
      <c r="C55" s="112"/>
      <c r="D55" s="112"/>
    </row>
    <row r="56" spans="1:4" ht="15.75" hidden="1">
      <c r="A56" s="19" t="s">
        <v>12</v>
      </c>
      <c r="B56" s="25"/>
      <c r="C56" s="22"/>
      <c r="D56" s="22"/>
    </row>
    <row r="57" spans="1:4" ht="15.75" hidden="1">
      <c r="A57" s="15" t="s">
        <v>9</v>
      </c>
      <c r="B57" s="27"/>
      <c r="C57" s="17"/>
      <c r="D57" s="17"/>
    </row>
    <row r="58" spans="1:4" ht="15.75" hidden="1">
      <c r="A58" s="15" t="s">
        <v>10</v>
      </c>
      <c r="B58" s="17"/>
      <c r="C58" s="18"/>
      <c r="D58" s="18"/>
    </row>
    <row r="59" spans="1:4" ht="31.5" customHeight="1">
      <c r="A59" s="113" t="s">
        <v>137</v>
      </c>
      <c r="B59" s="113"/>
      <c r="C59" s="113"/>
      <c r="D59" s="113"/>
    </row>
    <row r="60" spans="1:4" ht="20.25" customHeight="1">
      <c r="A60" s="76" t="s">
        <v>9</v>
      </c>
      <c r="B60" s="58">
        <v>19137</v>
      </c>
      <c r="C60" s="78">
        <v>823</v>
      </c>
      <c r="D60" s="78">
        <v>798</v>
      </c>
    </row>
    <row r="61" spans="1:4" ht="49.5" customHeight="1">
      <c r="A61" s="113" t="s">
        <v>138</v>
      </c>
      <c r="B61" s="113"/>
      <c r="C61" s="113"/>
      <c r="D61" s="113"/>
    </row>
    <row r="62" spans="1:4" ht="20.25" customHeight="1">
      <c r="A62" s="76" t="s">
        <v>9</v>
      </c>
      <c r="B62" s="58">
        <v>2802</v>
      </c>
      <c r="C62" s="58">
        <v>327.5</v>
      </c>
      <c r="D62" s="58">
        <v>100</v>
      </c>
    </row>
    <row r="63" spans="1:4" ht="48" customHeight="1">
      <c r="A63" s="113" t="s">
        <v>139</v>
      </c>
      <c r="B63" s="113"/>
      <c r="C63" s="113"/>
      <c r="D63" s="113"/>
    </row>
    <row r="64" spans="1:4" ht="21" customHeight="1">
      <c r="A64" s="76" t="s">
        <v>9</v>
      </c>
      <c r="B64" s="58">
        <v>83702</v>
      </c>
      <c r="C64" s="58">
        <v>9721.4</v>
      </c>
      <c r="D64" s="58">
        <v>9721.4</v>
      </c>
    </row>
    <row r="65" spans="1:4" ht="18" customHeight="1">
      <c r="A65" s="117" t="s">
        <v>37</v>
      </c>
      <c r="B65" s="117"/>
      <c r="C65" s="117"/>
      <c r="D65" s="117"/>
    </row>
    <row r="66" spans="1:4" ht="36.75" customHeight="1">
      <c r="A66" s="113" t="s">
        <v>140</v>
      </c>
      <c r="B66" s="113"/>
      <c r="C66" s="113"/>
      <c r="D66" s="113"/>
    </row>
    <row r="67" spans="1:4" ht="20.25" customHeight="1">
      <c r="A67" s="76" t="s">
        <v>9</v>
      </c>
      <c r="B67" s="58">
        <v>6632.4</v>
      </c>
      <c r="C67" s="58">
        <v>1358.8</v>
      </c>
      <c r="D67" s="58">
        <v>874.7</v>
      </c>
    </row>
    <row r="68" spans="1:4" ht="35.25" customHeight="1">
      <c r="A68" s="113" t="s">
        <v>141</v>
      </c>
      <c r="B68" s="113"/>
      <c r="C68" s="113"/>
      <c r="D68" s="113"/>
    </row>
    <row r="69" spans="1:4" ht="16.5" customHeight="1">
      <c r="A69" s="76" t="s">
        <v>9</v>
      </c>
      <c r="B69" s="58">
        <v>2500</v>
      </c>
      <c r="C69" s="58">
        <v>279</v>
      </c>
      <c r="D69" s="58">
        <v>279</v>
      </c>
    </row>
    <row r="70" spans="1:4" ht="15.75">
      <c r="A70" s="129" t="s">
        <v>16</v>
      </c>
      <c r="B70" s="129"/>
      <c r="C70" s="129"/>
      <c r="D70" s="129"/>
    </row>
    <row r="71" spans="1:4" ht="18" customHeight="1">
      <c r="A71" s="113" t="s">
        <v>142</v>
      </c>
      <c r="B71" s="113"/>
      <c r="C71" s="113"/>
      <c r="D71" s="113"/>
    </row>
    <row r="72" spans="1:4" ht="19.5" customHeight="1">
      <c r="A72" s="76" t="s">
        <v>9</v>
      </c>
      <c r="B72" s="58">
        <v>9026</v>
      </c>
      <c r="C72" s="58">
        <v>2781.2</v>
      </c>
      <c r="D72" s="58">
        <v>2032.2</v>
      </c>
    </row>
    <row r="73" spans="1:4" ht="36" customHeight="1">
      <c r="A73" s="111" t="s">
        <v>143</v>
      </c>
      <c r="B73" s="111"/>
      <c r="C73" s="111"/>
      <c r="D73" s="111"/>
    </row>
    <row r="74" spans="1:4" ht="15.75">
      <c r="A74" s="15" t="s">
        <v>9</v>
      </c>
      <c r="B74" s="58">
        <v>1526.2</v>
      </c>
      <c r="C74" s="26"/>
      <c r="D74" s="26"/>
    </row>
    <row r="75" spans="1:4" ht="15.75">
      <c r="A75" s="111" t="s">
        <v>144</v>
      </c>
      <c r="B75" s="111"/>
      <c r="C75" s="111"/>
      <c r="D75" s="111"/>
    </row>
    <row r="76" spans="1:4" ht="15.75">
      <c r="A76" s="15" t="s">
        <v>9</v>
      </c>
      <c r="B76" s="26">
        <v>76000</v>
      </c>
      <c r="C76" s="26"/>
      <c r="D76" s="26"/>
    </row>
    <row r="77" spans="1:4" ht="15.75">
      <c r="A77" s="113" t="s">
        <v>145</v>
      </c>
      <c r="B77" s="113"/>
      <c r="C77" s="113"/>
      <c r="D77" s="113"/>
    </row>
    <row r="78" spans="1:4" ht="15.75">
      <c r="A78" s="76" t="s">
        <v>9</v>
      </c>
      <c r="B78" s="58">
        <v>14000</v>
      </c>
      <c r="C78" s="78">
        <v>232</v>
      </c>
      <c r="D78" s="78">
        <v>232</v>
      </c>
    </row>
    <row r="79" spans="1:4" ht="30.75" customHeight="1">
      <c r="A79" s="113" t="s">
        <v>146</v>
      </c>
      <c r="B79" s="113"/>
      <c r="C79" s="113"/>
      <c r="D79" s="113"/>
    </row>
    <row r="80" spans="1:4" ht="15.75">
      <c r="A80" s="76" t="s">
        <v>9</v>
      </c>
      <c r="B80" s="58">
        <v>127733</v>
      </c>
      <c r="C80" s="78">
        <v>38848.4</v>
      </c>
      <c r="D80" s="78">
        <v>38848.4</v>
      </c>
    </row>
    <row r="81" spans="1:4" ht="30" customHeight="1">
      <c r="A81" s="121" t="s">
        <v>147</v>
      </c>
      <c r="B81" s="122"/>
      <c r="C81" s="122"/>
      <c r="D81" s="122"/>
    </row>
    <row r="82" spans="1:4" ht="15.75">
      <c r="A82" s="76" t="s">
        <v>9</v>
      </c>
      <c r="B82" s="58">
        <v>3597</v>
      </c>
      <c r="C82" s="78"/>
      <c r="D82" s="78"/>
    </row>
    <row r="83" spans="1:4" ht="31.5" customHeight="1">
      <c r="A83" s="121" t="s">
        <v>148</v>
      </c>
      <c r="B83" s="122"/>
      <c r="C83" s="122"/>
      <c r="D83" s="122"/>
    </row>
    <row r="84" spans="1:4" ht="15.75">
      <c r="A84" s="76" t="s">
        <v>9</v>
      </c>
      <c r="B84" s="58">
        <v>15040</v>
      </c>
      <c r="C84" s="78"/>
      <c r="D84" s="78"/>
    </row>
    <row r="85" spans="1:4" ht="15.75">
      <c r="A85" s="114" t="s">
        <v>17</v>
      </c>
      <c r="B85" s="114"/>
      <c r="C85" s="114"/>
      <c r="D85" s="114"/>
    </row>
    <row r="86" spans="1:4" ht="33" customHeight="1">
      <c r="A86" s="113" t="s">
        <v>149</v>
      </c>
      <c r="B86" s="113"/>
      <c r="C86" s="113"/>
      <c r="D86" s="113"/>
    </row>
    <row r="87" spans="1:4" ht="15.75">
      <c r="A87" s="76" t="s">
        <v>9</v>
      </c>
      <c r="B87" s="58">
        <v>2450</v>
      </c>
      <c r="C87" s="82"/>
      <c r="D87" s="82"/>
    </row>
    <row r="88" spans="1:4" ht="48" customHeight="1">
      <c r="A88" s="113" t="s">
        <v>150</v>
      </c>
      <c r="B88" s="113"/>
      <c r="C88" s="113"/>
      <c r="D88" s="113"/>
    </row>
    <row r="89" spans="1:4" ht="15.75">
      <c r="A89" s="76" t="s">
        <v>9</v>
      </c>
      <c r="B89" s="58">
        <v>6500</v>
      </c>
      <c r="C89" s="59"/>
      <c r="D89" s="59"/>
    </row>
    <row r="90" spans="1:4" ht="15.75" hidden="1">
      <c r="A90" s="112" t="s">
        <v>76</v>
      </c>
      <c r="B90" s="112"/>
      <c r="C90" s="112"/>
      <c r="D90" s="112"/>
    </row>
    <row r="91" spans="1:4" ht="15.75" hidden="1">
      <c r="A91" s="19" t="s">
        <v>12</v>
      </c>
      <c r="B91" s="25"/>
      <c r="C91" s="24"/>
      <c r="D91" s="24"/>
    </row>
    <row r="92" spans="1:4" ht="15.75" hidden="1">
      <c r="A92" s="15" t="s">
        <v>9</v>
      </c>
      <c r="B92" s="26"/>
      <c r="C92" s="47"/>
      <c r="D92" s="47"/>
    </row>
    <row r="93" spans="1:4" ht="15.75" hidden="1">
      <c r="A93" s="15" t="s">
        <v>10</v>
      </c>
      <c r="B93" s="58"/>
      <c r="C93" s="58"/>
      <c r="D93" s="58"/>
    </row>
    <row r="94" spans="1:4" ht="30.75" customHeight="1" hidden="1">
      <c r="A94" s="112" t="s">
        <v>77</v>
      </c>
      <c r="B94" s="112"/>
      <c r="C94" s="112"/>
      <c r="D94" s="112"/>
    </row>
    <row r="95" spans="1:4" ht="15.75" hidden="1">
      <c r="A95" s="19" t="s">
        <v>12</v>
      </c>
      <c r="B95" s="25"/>
      <c r="C95" s="25"/>
      <c r="D95" s="25"/>
    </row>
    <row r="96" spans="1:4" ht="15.75" hidden="1">
      <c r="A96" s="15" t="s">
        <v>9</v>
      </c>
      <c r="B96" s="26"/>
      <c r="C96" s="26"/>
      <c r="D96" s="58"/>
    </row>
    <row r="97" spans="1:4" ht="15.75" hidden="1">
      <c r="A97" s="15" t="s">
        <v>10</v>
      </c>
      <c r="B97" s="44"/>
      <c r="C97" s="49"/>
      <c r="D97" s="16"/>
    </row>
    <row r="98" spans="1:4" ht="15.75" customHeight="1">
      <c r="A98" s="111" t="s">
        <v>151</v>
      </c>
      <c r="B98" s="111"/>
      <c r="C98" s="111"/>
      <c r="D98" s="111"/>
    </row>
    <row r="99" spans="1:4" ht="15.75">
      <c r="A99" s="15" t="s">
        <v>9</v>
      </c>
      <c r="B99" s="58">
        <v>4000</v>
      </c>
      <c r="C99" s="44"/>
      <c r="D99" s="44"/>
    </row>
    <row r="100" spans="1:4" ht="15.75" hidden="1">
      <c r="A100" s="112" t="s">
        <v>78</v>
      </c>
      <c r="B100" s="112"/>
      <c r="C100" s="112"/>
      <c r="D100" s="112"/>
    </row>
    <row r="101" spans="1:4" ht="15.75" hidden="1">
      <c r="A101" s="19" t="s">
        <v>12</v>
      </c>
      <c r="B101" s="25"/>
      <c r="C101" s="4"/>
      <c r="D101" s="24"/>
    </row>
    <row r="102" spans="1:4" ht="15.75" hidden="1">
      <c r="A102" s="15" t="s">
        <v>9</v>
      </c>
      <c r="B102" s="26"/>
      <c r="C102" s="44"/>
      <c r="D102" s="26"/>
    </row>
    <row r="103" spans="1:4" ht="15.75" hidden="1">
      <c r="A103" s="15" t="s">
        <v>10</v>
      </c>
      <c r="B103" s="44"/>
      <c r="C103" s="49"/>
      <c r="D103" s="16"/>
    </row>
    <row r="104" spans="1:4" ht="15.75" hidden="1">
      <c r="A104" s="111" t="s">
        <v>79</v>
      </c>
      <c r="B104" s="111"/>
      <c r="C104" s="111"/>
      <c r="D104" s="111"/>
    </row>
    <row r="105" spans="1:4" ht="15.75" hidden="1">
      <c r="A105" s="19" t="s">
        <v>12</v>
      </c>
      <c r="B105" s="25"/>
      <c r="C105" s="49"/>
      <c r="D105" s="16"/>
    </row>
    <row r="106" spans="1:4" ht="15.75" hidden="1">
      <c r="A106" s="15" t="s">
        <v>9</v>
      </c>
      <c r="B106" s="26"/>
      <c r="C106" s="49"/>
      <c r="D106" s="16"/>
    </row>
    <row r="107" spans="1:4" ht="15.75" hidden="1">
      <c r="A107" s="15" t="s">
        <v>10</v>
      </c>
      <c r="B107" s="44"/>
      <c r="C107" s="49"/>
      <c r="D107" s="16"/>
    </row>
    <row r="108" spans="1:4" ht="39" customHeight="1">
      <c r="A108" s="111" t="s">
        <v>152</v>
      </c>
      <c r="B108" s="111"/>
      <c r="C108" s="111"/>
      <c r="D108" s="111"/>
    </row>
    <row r="109" spans="1:4" ht="15.75">
      <c r="A109" s="15" t="s">
        <v>9</v>
      </c>
      <c r="B109" s="58">
        <v>2800</v>
      </c>
      <c r="C109" s="49"/>
      <c r="D109" s="16"/>
    </row>
    <row r="110" spans="1:4" ht="36" customHeight="1">
      <c r="A110" s="111" t="s">
        <v>175</v>
      </c>
      <c r="B110" s="111"/>
      <c r="C110" s="111"/>
      <c r="D110" s="111"/>
    </row>
    <row r="111" spans="1:4" ht="15.75">
      <c r="A111" s="15" t="s">
        <v>9</v>
      </c>
      <c r="B111" s="58">
        <v>6000</v>
      </c>
      <c r="C111" s="49"/>
      <c r="D111" s="16"/>
    </row>
    <row r="112" spans="1:4" ht="35.25" customHeight="1">
      <c r="A112" s="111" t="s">
        <v>176</v>
      </c>
      <c r="B112" s="111"/>
      <c r="C112" s="111"/>
      <c r="D112" s="111"/>
    </row>
    <row r="113" spans="1:4" ht="15.75">
      <c r="A113" s="15" t="s">
        <v>9</v>
      </c>
      <c r="B113" s="58">
        <v>4374.8</v>
      </c>
      <c r="C113" s="49"/>
      <c r="D113" s="16"/>
    </row>
    <row r="114" spans="1:4" ht="0.75" customHeight="1" hidden="1">
      <c r="A114" s="112" t="s">
        <v>80</v>
      </c>
      <c r="B114" s="112"/>
      <c r="C114" s="112"/>
      <c r="D114" s="112"/>
    </row>
    <row r="115" spans="1:4" ht="15.75" hidden="1">
      <c r="A115" s="19" t="s">
        <v>12</v>
      </c>
      <c r="B115" s="25"/>
      <c r="C115" s="49"/>
      <c r="D115" s="16"/>
    </row>
    <row r="116" spans="1:4" ht="15.75" hidden="1">
      <c r="A116" s="15" t="s">
        <v>9</v>
      </c>
      <c r="B116" s="26"/>
      <c r="C116" s="49"/>
      <c r="D116" s="16"/>
    </row>
    <row r="117" spans="1:4" ht="15.75" hidden="1">
      <c r="A117" s="15" t="s">
        <v>10</v>
      </c>
      <c r="B117" s="44"/>
      <c r="C117" s="49"/>
      <c r="D117" s="16"/>
    </row>
    <row r="118" spans="1:4" ht="20.25" customHeight="1">
      <c r="A118" s="114" t="s">
        <v>18</v>
      </c>
      <c r="B118" s="114"/>
      <c r="C118" s="114"/>
      <c r="D118" s="114"/>
    </row>
    <row r="119" spans="1:4" ht="0.75" customHeight="1" hidden="1">
      <c r="A119" s="112" t="s">
        <v>81</v>
      </c>
      <c r="B119" s="112"/>
      <c r="C119" s="112"/>
      <c r="D119" s="112"/>
    </row>
    <row r="120" spans="1:4" ht="15.75" hidden="1">
      <c r="A120" s="19" t="s">
        <v>12</v>
      </c>
      <c r="B120" s="24"/>
      <c r="C120" s="22"/>
      <c r="D120" s="25"/>
    </row>
    <row r="121" spans="1:4" ht="15.75" hidden="1">
      <c r="A121" s="15" t="s">
        <v>9</v>
      </c>
      <c r="B121" s="26"/>
      <c r="C121" s="17"/>
      <c r="D121" s="58"/>
    </row>
    <row r="122" spans="1:4" ht="0.75" customHeight="1" hidden="1">
      <c r="A122" s="15" t="s">
        <v>10</v>
      </c>
      <c r="B122" s="18"/>
      <c r="C122" s="18"/>
      <c r="D122" s="18"/>
    </row>
    <row r="123" spans="1:4" ht="49.5" customHeight="1">
      <c r="A123" s="113" t="s">
        <v>177</v>
      </c>
      <c r="B123" s="113"/>
      <c r="C123" s="113"/>
      <c r="D123" s="113"/>
    </row>
    <row r="124" spans="1:4" ht="15.75">
      <c r="A124" s="76" t="s">
        <v>9</v>
      </c>
      <c r="B124" s="58">
        <v>4000</v>
      </c>
      <c r="C124" s="66"/>
      <c r="D124" s="66">
        <v>106</v>
      </c>
    </row>
    <row r="125" spans="1:4" ht="32.25" customHeight="1">
      <c r="A125" s="113" t="s">
        <v>178</v>
      </c>
      <c r="B125" s="113"/>
      <c r="C125" s="113"/>
      <c r="D125" s="113"/>
    </row>
    <row r="126" spans="1:4" ht="15.75">
      <c r="A126" s="76" t="s">
        <v>9</v>
      </c>
      <c r="B126" s="58">
        <v>10000</v>
      </c>
      <c r="C126" s="58"/>
      <c r="D126" s="58">
        <v>746</v>
      </c>
    </row>
    <row r="127" spans="1:4" ht="16.5" customHeight="1" hidden="1">
      <c r="A127" s="113" t="s">
        <v>24</v>
      </c>
      <c r="B127" s="113"/>
      <c r="C127" s="113"/>
      <c r="D127" s="113"/>
    </row>
    <row r="128" spans="1:4" ht="15.75" hidden="1">
      <c r="A128" s="74" t="s">
        <v>12</v>
      </c>
      <c r="B128" s="80"/>
      <c r="C128" s="80"/>
      <c r="D128" s="80"/>
    </row>
    <row r="129" spans="1:4" ht="0.75" customHeight="1" hidden="1">
      <c r="A129" s="76" t="s">
        <v>9</v>
      </c>
      <c r="B129" s="80"/>
      <c r="C129" s="80"/>
      <c r="D129" s="80"/>
    </row>
    <row r="130" spans="1:4" ht="16.5" customHeight="1" hidden="1">
      <c r="A130" s="76" t="s">
        <v>10</v>
      </c>
      <c r="B130" s="80"/>
      <c r="C130" s="80"/>
      <c r="D130" s="80"/>
    </row>
    <row r="131" spans="1:4" ht="45.75" customHeight="1">
      <c r="A131" s="113" t="s">
        <v>157</v>
      </c>
      <c r="B131" s="113"/>
      <c r="C131" s="113"/>
      <c r="D131" s="113"/>
    </row>
    <row r="132" spans="1:4" ht="16.5" customHeight="1">
      <c r="A132" s="76" t="s">
        <v>9</v>
      </c>
      <c r="B132" s="66">
        <v>20000</v>
      </c>
      <c r="C132" s="85"/>
      <c r="D132" s="85"/>
    </row>
    <row r="133" spans="1:4" ht="36.75" customHeight="1">
      <c r="A133" s="113" t="s">
        <v>158</v>
      </c>
      <c r="B133" s="113"/>
      <c r="C133" s="113"/>
      <c r="D133" s="113"/>
    </row>
    <row r="134" spans="1:4" ht="16.5" customHeight="1">
      <c r="A134" s="76" t="s">
        <v>9</v>
      </c>
      <c r="B134" s="78">
        <v>15450</v>
      </c>
      <c r="C134" s="85"/>
      <c r="D134" s="86">
        <v>19782</v>
      </c>
    </row>
    <row r="135" spans="1:4" ht="33.75" customHeight="1">
      <c r="A135" s="113" t="s">
        <v>179</v>
      </c>
      <c r="B135" s="113"/>
      <c r="C135" s="113"/>
      <c r="D135" s="113"/>
    </row>
    <row r="136" spans="1:4" ht="16.5" customHeight="1">
      <c r="A136" s="76" t="s">
        <v>9</v>
      </c>
      <c r="B136" s="78">
        <v>11451.6</v>
      </c>
      <c r="C136" s="85"/>
      <c r="D136" s="85"/>
    </row>
    <row r="137" spans="1:4" ht="20.25" customHeight="1">
      <c r="A137" s="124" t="s">
        <v>22</v>
      </c>
      <c r="B137" s="124"/>
      <c r="C137" s="124"/>
      <c r="D137" s="124"/>
    </row>
    <row r="138" spans="1:4" s="32" customFormat="1" ht="15.75">
      <c r="A138" s="113" t="s">
        <v>160</v>
      </c>
      <c r="B138" s="113"/>
      <c r="C138" s="113"/>
      <c r="D138" s="113"/>
    </row>
    <row r="139" spans="1:4" s="32" customFormat="1" ht="15.75">
      <c r="A139" s="76" t="s">
        <v>9</v>
      </c>
      <c r="B139" s="58">
        <v>62660</v>
      </c>
      <c r="C139" s="88"/>
      <c r="D139" s="88"/>
    </row>
    <row r="140" spans="1:4" ht="49.5" customHeight="1">
      <c r="A140" s="113" t="s">
        <v>161</v>
      </c>
      <c r="B140" s="113"/>
      <c r="C140" s="113"/>
      <c r="D140" s="113"/>
    </row>
    <row r="141" spans="1:4" ht="15.75">
      <c r="A141" s="76" t="s">
        <v>9</v>
      </c>
      <c r="B141" s="58">
        <v>22000</v>
      </c>
      <c r="C141" s="58"/>
      <c r="D141" s="58"/>
    </row>
    <row r="142" spans="1:4" ht="51" customHeight="1">
      <c r="A142" s="113" t="s">
        <v>162</v>
      </c>
      <c r="B142" s="113"/>
      <c r="C142" s="113"/>
      <c r="D142" s="113"/>
    </row>
    <row r="143" spans="1:4" ht="15.75">
      <c r="A143" s="76" t="s">
        <v>9</v>
      </c>
      <c r="B143" s="78">
        <v>20000</v>
      </c>
      <c r="C143" s="84"/>
      <c r="D143" s="77"/>
    </row>
    <row r="144" spans="1:4" ht="15.75" hidden="1">
      <c r="A144" s="111" t="s">
        <v>73</v>
      </c>
      <c r="B144" s="111"/>
      <c r="C144" s="111"/>
      <c r="D144" s="111"/>
    </row>
    <row r="145" spans="1:4" ht="15.75" hidden="1">
      <c r="A145" s="19" t="s">
        <v>12</v>
      </c>
      <c r="B145" s="17"/>
      <c r="C145" s="53"/>
      <c r="D145" s="54"/>
    </row>
    <row r="146" spans="1:4" ht="15.75" hidden="1">
      <c r="A146" s="15" t="s">
        <v>9</v>
      </c>
      <c r="B146" s="17"/>
      <c r="C146" s="53"/>
      <c r="D146" s="54"/>
    </row>
    <row r="147" spans="1:4" ht="15.75" customHeight="1" hidden="1">
      <c r="A147" s="15" t="s">
        <v>10</v>
      </c>
      <c r="B147" s="17"/>
      <c r="C147" s="53"/>
      <c r="D147" s="54"/>
    </row>
    <row r="148" spans="1:4" ht="31.5" customHeight="1" hidden="1">
      <c r="A148" s="111" t="s">
        <v>39</v>
      </c>
      <c r="B148" s="111"/>
      <c r="C148" s="111"/>
      <c r="D148" s="111"/>
    </row>
    <row r="149" spans="1:4" ht="15.75" hidden="1">
      <c r="A149" s="15" t="s">
        <v>12</v>
      </c>
      <c r="B149" s="63"/>
      <c r="C149" s="24"/>
      <c r="D149" s="24"/>
    </row>
    <row r="150" spans="1:4" ht="15.75" hidden="1">
      <c r="A150" s="15" t="s">
        <v>9</v>
      </c>
      <c r="B150" s="62"/>
      <c r="C150" s="46"/>
      <c r="D150" s="62"/>
    </row>
    <row r="151" spans="1:4" ht="15.75" hidden="1">
      <c r="A151" s="15" t="s">
        <v>10</v>
      </c>
      <c r="B151" s="26"/>
      <c r="C151" s="26"/>
      <c r="D151" s="26"/>
    </row>
    <row r="152" spans="1:4" ht="15.75" hidden="1">
      <c r="A152" s="111" t="s">
        <v>25</v>
      </c>
      <c r="B152" s="111"/>
      <c r="C152" s="111"/>
      <c r="D152" s="111"/>
    </row>
    <row r="153" spans="1:4" ht="15.75" hidden="1">
      <c r="A153" s="15" t="s">
        <v>12</v>
      </c>
      <c r="B153" s="17"/>
      <c r="C153" s="21"/>
      <c r="D153" s="16"/>
    </row>
    <row r="154" spans="1:4" ht="15.75" hidden="1">
      <c r="A154" s="15" t="s">
        <v>9</v>
      </c>
      <c r="B154" s="17"/>
      <c r="C154" s="21"/>
      <c r="D154" s="16"/>
    </row>
    <row r="155" spans="1:4" ht="15.75" hidden="1">
      <c r="A155" s="15" t="s">
        <v>10</v>
      </c>
      <c r="B155" s="17"/>
      <c r="C155" s="21"/>
      <c r="D155" s="16"/>
    </row>
    <row r="156" spans="1:4" ht="45.75" customHeight="1">
      <c r="A156" s="113" t="s">
        <v>163</v>
      </c>
      <c r="B156" s="113"/>
      <c r="C156" s="113"/>
      <c r="D156" s="113"/>
    </row>
    <row r="157" spans="1:4" ht="16.5" customHeight="1">
      <c r="A157" s="76" t="s">
        <v>9</v>
      </c>
      <c r="B157" s="66">
        <v>286656</v>
      </c>
      <c r="C157" s="86">
        <v>600</v>
      </c>
      <c r="D157" s="86">
        <v>600</v>
      </c>
    </row>
    <row r="158" spans="1:4" ht="15.75" hidden="1">
      <c r="A158" s="111" t="s">
        <v>74</v>
      </c>
      <c r="B158" s="111"/>
      <c r="C158" s="111"/>
      <c r="D158" s="111"/>
    </row>
    <row r="159" spans="1:4" ht="16.5" customHeight="1" hidden="1">
      <c r="A159" s="15" t="s">
        <v>12</v>
      </c>
      <c r="B159" s="25"/>
      <c r="C159" s="4"/>
      <c r="D159" s="4"/>
    </row>
    <row r="160" spans="1:4" ht="16.5" customHeight="1" hidden="1">
      <c r="A160" s="15" t="s">
        <v>9</v>
      </c>
      <c r="B160" s="27"/>
      <c r="C160" s="4"/>
      <c r="D160" s="4"/>
    </row>
    <row r="161" spans="1:4" ht="16.5" customHeight="1" hidden="1">
      <c r="A161" s="15" t="s">
        <v>10</v>
      </c>
      <c r="B161" s="17"/>
      <c r="C161" s="4"/>
      <c r="D161" s="4"/>
    </row>
    <row r="162" spans="1:4" ht="46.5" customHeight="1">
      <c r="A162" s="113" t="s">
        <v>164</v>
      </c>
      <c r="B162" s="113"/>
      <c r="C162" s="113"/>
      <c r="D162" s="113"/>
    </row>
    <row r="163" spans="1:4" ht="16.5" customHeight="1">
      <c r="A163" s="76" t="s">
        <v>9</v>
      </c>
      <c r="B163" s="58">
        <v>13000</v>
      </c>
      <c r="C163" s="85"/>
      <c r="D163" s="86">
        <v>1621</v>
      </c>
    </row>
    <row r="164" spans="1:4" ht="33.75" customHeight="1">
      <c r="A164" s="111" t="s">
        <v>165</v>
      </c>
      <c r="B164" s="111"/>
      <c r="C164" s="111"/>
      <c r="D164" s="111"/>
    </row>
    <row r="165" spans="1:4" ht="16.5" customHeight="1">
      <c r="A165" s="15" t="s">
        <v>9</v>
      </c>
      <c r="B165" s="58">
        <v>20000</v>
      </c>
      <c r="C165" s="4"/>
      <c r="D165" s="44"/>
    </row>
    <row r="166" spans="1:4" ht="35.25" customHeight="1">
      <c r="A166" s="111" t="s">
        <v>166</v>
      </c>
      <c r="B166" s="111"/>
      <c r="C166" s="111"/>
      <c r="D166" s="111"/>
    </row>
    <row r="167" spans="1:4" ht="16.5" customHeight="1">
      <c r="A167" s="15" t="s">
        <v>9</v>
      </c>
      <c r="B167" s="58">
        <v>330404.53108</v>
      </c>
      <c r="C167" s="26">
        <v>95045.33200000001</v>
      </c>
      <c r="D167" s="26">
        <v>64168.589</v>
      </c>
    </row>
    <row r="168" spans="1:4" ht="15" customHeight="1">
      <c r="A168" s="118" t="s">
        <v>23</v>
      </c>
      <c r="B168" s="119"/>
      <c r="C168" s="119"/>
      <c r="D168" s="119"/>
    </row>
    <row r="169" spans="1:4" ht="51.75" customHeight="1">
      <c r="A169" s="113" t="s">
        <v>167</v>
      </c>
      <c r="B169" s="113"/>
      <c r="C169" s="113"/>
      <c r="D169" s="113"/>
    </row>
    <row r="170" spans="1:4" ht="15.75">
      <c r="A170" s="76" t="s">
        <v>9</v>
      </c>
      <c r="B170" s="66">
        <v>4500</v>
      </c>
      <c r="C170" s="86">
        <v>1125</v>
      </c>
      <c r="D170" s="86">
        <v>1125</v>
      </c>
    </row>
    <row r="171" spans="1:4" ht="33" customHeight="1">
      <c r="A171" s="111" t="s">
        <v>168</v>
      </c>
      <c r="B171" s="111"/>
      <c r="C171" s="111"/>
      <c r="D171" s="111"/>
    </row>
    <row r="172" spans="1:4" ht="15.75" customHeight="1">
      <c r="A172" s="15" t="s">
        <v>9</v>
      </c>
      <c r="B172" s="66">
        <v>2000</v>
      </c>
      <c r="C172" s="78">
        <v>7.3</v>
      </c>
      <c r="D172" s="26">
        <v>7.3</v>
      </c>
    </row>
    <row r="173" spans="1:4" ht="0.75" customHeight="1" hidden="1">
      <c r="A173" s="111" t="s">
        <v>26</v>
      </c>
      <c r="B173" s="111"/>
      <c r="C173" s="111"/>
      <c r="D173" s="111"/>
    </row>
    <row r="174" spans="1:4" ht="15.75" customHeight="1" hidden="1">
      <c r="A174" s="111" t="s">
        <v>12</v>
      </c>
      <c r="B174" s="111">
        <v>7000</v>
      </c>
      <c r="C174" s="111"/>
      <c r="D174" s="111">
        <v>4000</v>
      </c>
    </row>
    <row r="175" spans="1:4" ht="13.5" customHeight="1" hidden="1">
      <c r="A175" s="111" t="s">
        <v>9</v>
      </c>
      <c r="B175" s="111"/>
      <c r="C175" s="111"/>
      <c r="D175" s="111"/>
    </row>
    <row r="176" spans="1:4" ht="15.75" customHeight="1" hidden="1">
      <c r="A176" s="111" t="s">
        <v>10</v>
      </c>
      <c r="B176" s="111">
        <v>7000</v>
      </c>
      <c r="C176" s="111"/>
      <c r="D176" s="111">
        <v>4000</v>
      </c>
    </row>
    <row r="177" spans="1:4" ht="34.5" customHeight="1">
      <c r="A177" s="111" t="s">
        <v>169</v>
      </c>
      <c r="B177" s="111"/>
      <c r="C177" s="111"/>
      <c r="D177" s="111"/>
    </row>
    <row r="178" spans="1:4" ht="15.75">
      <c r="A178" s="15" t="s">
        <v>9</v>
      </c>
      <c r="B178" s="66">
        <v>10000</v>
      </c>
      <c r="C178" s="66">
        <v>2998</v>
      </c>
      <c r="D178" s="66">
        <v>2998</v>
      </c>
    </row>
    <row r="179" spans="1:4" ht="33.75" customHeight="1">
      <c r="A179" s="111" t="s">
        <v>170</v>
      </c>
      <c r="B179" s="111"/>
      <c r="C179" s="111"/>
      <c r="D179" s="111"/>
    </row>
    <row r="180" spans="1:4" ht="15.75">
      <c r="A180" s="15" t="s">
        <v>9</v>
      </c>
      <c r="B180" s="66">
        <v>41374.5</v>
      </c>
      <c r="C180" s="64"/>
      <c r="D180" s="64"/>
    </row>
    <row r="181" spans="1:4" ht="33.75" customHeight="1">
      <c r="A181" s="111" t="s">
        <v>171</v>
      </c>
      <c r="B181" s="111"/>
      <c r="C181" s="111"/>
      <c r="D181" s="111"/>
    </row>
    <row r="182" spans="1:4" ht="15.75">
      <c r="A182" s="15" t="s">
        <v>9</v>
      </c>
      <c r="B182" s="66">
        <v>5170</v>
      </c>
      <c r="C182" s="64"/>
      <c r="D182" s="64"/>
    </row>
    <row r="183" spans="1:4" ht="15.75" hidden="1">
      <c r="A183" s="111" t="s">
        <v>75</v>
      </c>
      <c r="B183" s="111"/>
      <c r="C183" s="111"/>
      <c r="D183" s="111"/>
    </row>
    <row r="184" spans="1:4" ht="15.75" hidden="1">
      <c r="A184" s="15" t="s">
        <v>12</v>
      </c>
      <c r="B184" s="64"/>
      <c r="C184" s="64"/>
      <c r="D184" s="64"/>
    </row>
    <row r="185" spans="1:4" ht="15.75" hidden="1">
      <c r="A185" s="15" t="s">
        <v>9</v>
      </c>
      <c r="B185" s="64"/>
      <c r="C185" s="64"/>
      <c r="D185" s="64"/>
    </row>
    <row r="186" spans="1:4" ht="15.75" hidden="1">
      <c r="A186" s="15" t="s">
        <v>10</v>
      </c>
      <c r="B186" s="64"/>
      <c r="C186" s="64"/>
      <c r="D186" s="64"/>
    </row>
    <row r="187" spans="1:4" ht="40.5" customHeight="1">
      <c r="A187" s="111" t="s">
        <v>172</v>
      </c>
      <c r="B187" s="111"/>
      <c r="C187" s="111"/>
      <c r="D187" s="111"/>
    </row>
    <row r="188" spans="1:4" ht="18.75" customHeight="1">
      <c r="A188" s="15" t="s">
        <v>9</v>
      </c>
      <c r="B188" s="66">
        <v>698</v>
      </c>
      <c r="C188" s="64"/>
      <c r="D188" s="64"/>
    </row>
  </sheetData>
  <sheetProtection/>
  <mergeCells count="88">
    <mergeCell ref="A179:D179"/>
    <mergeCell ref="A181:D181"/>
    <mergeCell ref="A183:D183"/>
    <mergeCell ref="A187:D187"/>
    <mergeCell ref="A171:D171"/>
    <mergeCell ref="A173:D173"/>
    <mergeCell ref="A174:D174"/>
    <mergeCell ref="A175:D175"/>
    <mergeCell ref="A176:D176"/>
    <mergeCell ref="A177:D177"/>
    <mergeCell ref="A158:D158"/>
    <mergeCell ref="A162:D162"/>
    <mergeCell ref="A164:D164"/>
    <mergeCell ref="A166:D166"/>
    <mergeCell ref="A168:D168"/>
    <mergeCell ref="A169:D169"/>
    <mergeCell ref="A140:D140"/>
    <mergeCell ref="A142:D142"/>
    <mergeCell ref="A144:D144"/>
    <mergeCell ref="A148:D148"/>
    <mergeCell ref="A152:D152"/>
    <mergeCell ref="A156:D156"/>
    <mergeCell ref="A127:D127"/>
    <mergeCell ref="A131:D131"/>
    <mergeCell ref="A133:D133"/>
    <mergeCell ref="A135:D135"/>
    <mergeCell ref="A137:D137"/>
    <mergeCell ref="A138:D138"/>
    <mergeCell ref="A112:D112"/>
    <mergeCell ref="A114:D114"/>
    <mergeCell ref="A118:D118"/>
    <mergeCell ref="A119:D119"/>
    <mergeCell ref="A123:D123"/>
    <mergeCell ref="A125:D125"/>
    <mergeCell ref="A94:D94"/>
    <mergeCell ref="A98:D98"/>
    <mergeCell ref="A100:D100"/>
    <mergeCell ref="A104:D104"/>
    <mergeCell ref="A108:D108"/>
    <mergeCell ref="A110:D110"/>
    <mergeCell ref="A81:D81"/>
    <mergeCell ref="A83:D83"/>
    <mergeCell ref="A85:D85"/>
    <mergeCell ref="A86:D86"/>
    <mergeCell ref="A88:D88"/>
    <mergeCell ref="A90:D90"/>
    <mergeCell ref="A70:D70"/>
    <mergeCell ref="A71:D71"/>
    <mergeCell ref="A73:D73"/>
    <mergeCell ref="A75:D75"/>
    <mergeCell ref="A77:D77"/>
    <mergeCell ref="A79:D79"/>
    <mergeCell ref="A59:D59"/>
    <mergeCell ref="A61:D61"/>
    <mergeCell ref="A63:D63"/>
    <mergeCell ref="A65:D65"/>
    <mergeCell ref="A66:D66"/>
    <mergeCell ref="A68:D68"/>
    <mergeCell ref="A44:D44"/>
    <mergeCell ref="A46:D46"/>
    <mergeCell ref="A48:D48"/>
    <mergeCell ref="A50:D50"/>
    <mergeCell ref="A51:D51"/>
    <mergeCell ref="A55:D55"/>
    <mergeCell ref="A33:D33"/>
    <mergeCell ref="A35:D35"/>
    <mergeCell ref="A37:D37"/>
    <mergeCell ref="A39:D39"/>
    <mergeCell ref="A40:D40"/>
    <mergeCell ref="A42:D42"/>
    <mergeCell ref="A22:D22"/>
    <mergeCell ref="A24:D24"/>
    <mergeCell ref="A26:D26"/>
    <mergeCell ref="A28:D28"/>
    <mergeCell ref="A29:D29"/>
    <mergeCell ref="A31:D31"/>
    <mergeCell ref="A9:D9"/>
    <mergeCell ref="A13:D13"/>
    <mergeCell ref="A15:D15"/>
    <mergeCell ref="A17:D17"/>
    <mergeCell ref="A18:D18"/>
    <mergeCell ref="A20:D20"/>
    <mergeCell ref="A1:D1"/>
    <mergeCell ref="A2:D2"/>
    <mergeCell ref="A3:D3"/>
    <mergeCell ref="A4:D4"/>
    <mergeCell ref="A6:D6"/>
    <mergeCell ref="A7:D7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2013-06-04T07:08:08Z</cp:lastPrinted>
  <dcterms:created xsi:type="dcterms:W3CDTF">1996-10-08T23:32:33Z</dcterms:created>
  <dcterms:modified xsi:type="dcterms:W3CDTF">2013-06-04T07:11:23Z</dcterms:modified>
  <cp:category/>
  <cp:version/>
  <cp:contentType/>
  <cp:contentStatus/>
</cp:coreProperties>
</file>