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695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<sst xmlns="http://schemas.openxmlformats.org/spreadsheetml/2006/main" count="121" uniqueCount="72">
  <si>
    <t>% к общей сумме</t>
  </si>
  <si>
    <t xml:space="preserve">Страховые премии </t>
  </si>
  <si>
    <t xml:space="preserve">Виды страхования </t>
  </si>
  <si>
    <t>Выплаты</t>
  </si>
  <si>
    <t xml:space="preserve">страхование жизни </t>
  </si>
  <si>
    <t>личное страхование (кроме стахования жизни)</t>
  </si>
  <si>
    <t>страхование имущества</t>
  </si>
  <si>
    <t>страхование ответственности</t>
  </si>
  <si>
    <t>страхование предпринимательских и финансовых рисков</t>
  </si>
  <si>
    <t>Итого по добровольным видам страхования</t>
  </si>
  <si>
    <t>обязательное страхование гражданской ответственности владельцев транспортных средств (ОСАГО)</t>
  </si>
  <si>
    <t>Итого по обязательным видам страхования</t>
  </si>
  <si>
    <t xml:space="preserve">Итого по добровольным и обязательным видам страхования </t>
  </si>
  <si>
    <t>Таблица №1</t>
  </si>
  <si>
    <t>Таблица №2</t>
  </si>
  <si>
    <t xml:space="preserve">страхование от несчастных случаев и болезней </t>
  </si>
  <si>
    <t>медицинское страхование</t>
  </si>
  <si>
    <t>Итого по личному страхованию (кроме страхования жизни)</t>
  </si>
  <si>
    <t>на случай смерти, дожития до определенного возраста или срока, либо наступления иного события</t>
  </si>
  <si>
    <t>с условием периодических страховых выплат (ренты, аннуитетов) и (или) с участием страхователя в инвистиционном доходе страховщика</t>
  </si>
  <si>
    <t>пенсионное страхование</t>
  </si>
  <si>
    <t>ИТОГО по страхованию жизни</t>
  </si>
  <si>
    <t>Итого по добровольному личному страхованию</t>
  </si>
  <si>
    <t>Таблица №3</t>
  </si>
  <si>
    <t xml:space="preserve">наземного транспорта, кроме средств железнодорожного транспорта </t>
  </si>
  <si>
    <t>железнодорожного транспорта</t>
  </si>
  <si>
    <t>грузов</t>
  </si>
  <si>
    <t>сельскохозяйственное страхование</t>
  </si>
  <si>
    <t>имущества юридических лиц и граждан</t>
  </si>
  <si>
    <t>воздушного транспорта</t>
  </si>
  <si>
    <t>водного транспорта</t>
  </si>
  <si>
    <t>ИТОГО по добровольному страхованию имущества</t>
  </si>
  <si>
    <t>Таблица №4</t>
  </si>
  <si>
    <t>страхование гражданской ответственности владельцев автотранспортных средств (всего) в том числе:</t>
  </si>
  <si>
    <t xml:space="preserve">       кроме страхования, осуществляемое в рамках международной системы страхования</t>
  </si>
  <si>
    <t xml:space="preserve">       страхование, осуществляемое в рамках международной системы страхования</t>
  </si>
  <si>
    <t>гражданской ответственности владельцев железнодорожного транспорта</t>
  </si>
  <si>
    <t>гражданской ответственности владельцев воздушного транспорта</t>
  </si>
  <si>
    <t>гражданской ответственности владельцев водного транспорта</t>
  </si>
  <si>
    <t>гражданской ответственности организаций, эксплуатирующих опасные объекты</t>
  </si>
  <si>
    <t>гражданской ответственности за неисполнение или ненадлежащее исполнение обязательств по договору</t>
  </si>
  <si>
    <t xml:space="preserve">иных видов ответственности </t>
  </si>
  <si>
    <t>Итого по добровольным страхованию ответственности</t>
  </si>
  <si>
    <t>Таблица №5</t>
  </si>
  <si>
    <t>личное страхование пассажиров (туристов, экскурсантов)</t>
  </si>
  <si>
    <t>личное страхование работников налоговых органов</t>
  </si>
  <si>
    <t>личное страхование жизни и здоровья военнослужащих и приравненных к ним в обязательном государственном стаховании лиц</t>
  </si>
  <si>
    <t>Таблица №6</t>
  </si>
  <si>
    <t>тыс. руб.</t>
  </si>
  <si>
    <t>ИТОГО по CКФО</t>
  </si>
  <si>
    <t>Република Дагестан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</si>
  <si>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</si>
  <si>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</si>
  <si>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</si>
  <si>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</si>
  <si>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Республика Ингушетия</t>
  </si>
  <si>
    <t>% к соответ-му периоду пред-го года</t>
  </si>
  <si>
    <t>млн. руб.</t>
  </si>
  <si>
    <t>СПРАВОЧНО:  по РФ</t>
  </si>
  <si>
    <t>Страховые премии и выплаты (кроме обязательного медицинского страхования) по субъектам СКФО</t>
  </si>
  <si>
    <t>в 6 раз</t>
  </si>
  <si>
    <t>в 3,2 раза</t>
  </si>
  <si>
    <t>страхование гражданской ответственности владельцев транспортных средств (ОСАГО)</t>
  </si>
  <si>
    <t>страхование ответственности  владельца опасного объекта за причинение вреда в результате аварии на опасном объекте</t>
  </si>
  <si>
    <t>автострахование (КАСКО)</t>
  </si>
  <si>
    <r>
      <rPr>
        <b/>
        <sz val="14"/>
        <rFont val="Arial Cyr"/>
        <family val="0"/>
      </rPr>
      <t>*</t>
    </r>
    <r>
      <rPr>
        <sz val="10"/>
        <rFont val="Arial Cyr"/>
        <family val="0"/>
      </rPr>
      <t>Республика Северная Осетия-Алания</t>
    </r>
  </si>
  <si>
    <t>Общие сведения о страховых премиях и выплатах за 9 мес. 2013 года</t>
  </si>
  <si>
    <t>Страховые премии и выплаты по добровольному личному страхованию за 9 мес. 2013 года</t>
  </si>
  <si>
    <t>Страховые премии и выплаты по добровольному страхованию имущества  за 9 мес. 2013 года</t>
  </si>
  <si>
    <t>Страховые премии и выплаты по добровольному страхованию ответственности  за 9 мес. 2013 г.</t>
  </si>
  <si>
    <t>Страховые премии и выплаты по обязательным видам страхования за 9 мес. 2013 года</t>
  </si>
  <si>
    <r>
      <rPr>
        <b/>
        <sz val="14"/>
        <rFont val="Arial Cyr"/>
        <family val="0"/>
      </rPr>
      <t xml:space="preserve">* </t>
    </r>
    <r>
      <rPr>
        <b/>
        <sz val="10"/>
        <rFont val="Arial Cyr"/>
        <family val="0"/>
      </rPr>
      <t>без учета КАСКО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</si>
</sst>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.00_ ;\-#,##0.00\ 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174" fontId="0" fillId="0" borderId="10" xfId="0" applyNumberFormat="1" applyFill="1" applyBorder="1" applyAlignment="1">
      <alignment horizontal="center"/>
    </xf>
    <xf numFmtId="174" fontId="0" fillId="0" borderId="10" xfId="0" applyNumberFormat="1" applyFill="1" applyBorder="1" applyAlignment="1">
      <alignment horizontal="center" vertical="center" wrapText="1"/>
    </xf>
    <xf numFmtId="174" fontId="0" fillId="0" borderId="10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 vertical="center"/>
    </xf>
    <xf numFmtId="174" fontId="0" fillId="0" borderId="13" xfId="0" applyNumberForma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74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4" fontId="0" fillId="33" borderId="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74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74" fontId="2" fillId="33" borderId="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3" fontId="0" fillId="33" borderId="10" xfId="0" applyNumberForma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84" fontId="0" fillId="0" borderId="10" xfId="0" applyNumberForma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3"/>
  <sheetViews>
    <sheetView tabSelected="1" zoomScalePageLayoutView="0" workbookViewId="0" topLeftCell="B28">
      <selection activeCell="G67" sqref="G67:H67"/>
    </sheetView>
  </sheetViews>
  <sheetFormatPr defaultColWidth="8.75390625" defaultRowHeight="12.75"/>
  <cols>
    <col min="1" max="1" width="9.125" style="0" hidden="1" customWidth="1"/>
    <col min="2" max="2" width="34.75390625" style="5" customWidth="1"/>
    <col min="3" max="3" width="9.75390625" style="6" customWidth="1"/>
    <col min="4" max="4" width="10.125" style="6" customWidth="1"/>
    <col min="5" max="5" width="10.00390625" style="6" customWidth="1"/>
    <col min="6" max="6" width="9.00390625" style="5" customWidth="1"/>
    <col min="7" max="8" width="9.25390625" style="5" customWidth="1"/>
    <col min="9" max="10" width="8.75390625" style="0" customWidth="1"/>
    <col min="11" max="11" width="19.625" style="0" customWidth="1"/>
  </cols>
  <sheetData>
    <row r="1" spans="7:9" ht="15" customHeight="1">
      <c r="G1" s="56" t="s">
        <v>13</v>
      </c>
      <c r="H1" s="56"/>
      <c r="I1" s="5"/>
    </row>
    <row r="2" spans="2:9" ht="15.75" customHeight="1">
      <c r="B2" s="55" t="s">
        <v>66</v>
      </c>
      <c r="C2" s="55"/>
      <c r="D2" s="55"/>
      <c r="E2" s="55"/>
      <c r="F2" s="55"/>
      <c r="G2" s="55"/>
      <c r="H2" s="55"/>
      <c r="I2" s="5"/>
    </row>
    <row r="3" spans="2:9" ht="12.75">
      <c r="B3" s="7"/>
      <c r="C3" s="54" t="s">
        <v>1</v>
      </c>
      <c r="D3" s="55"/>
      <c r="E3" s="55"/>
      <c r="F3" s="55" t="s">
        <v>3</v>
      </c>
      <c r="G3" s="55"/>
      <c r="H3" s="55"/>
      <c r="I3" s="5"/>
    </row>
    <row r="4" spans="2:9" ht="62.25" customHeight="1">
      <c r="B4" s="8" t="s">
        <v>2</v>
      </c>
      <c r="C4" s="9" t="s">
        <v>57</v>
      </c>
      <c r="D4" s="10" t="s">
        <v>0</v>
      </c>
      <c r="E4" s="11" t="s">
        <v>56</v>
      </c>
      <c r="F4" s="9" t="s">
        <v>57</v>
      </c>
      <c r="G4" s="10" t="s">
        <v>0</v>
      </c>
      <c r="H4" s="11" t="s">
        <v>56</v>
      </c>
      <c r="I4" s="5"/>
    </row>
    <row r="5" spans="2:8" s="27" customFormat="1" ht="12.75">
      <c r="B5" s="38" t="s">
        <v>4</v>
      </c>
      <c r="C5" s="39">
        <v>19.3</v>
      </c>
      <c r="D5" s="39">
        <f>C5*100/C15</f>
        <v>4.58323438613156</v>
      </c>
      <c r="E5" s="39">
        <v>85.4</v>
      </c>
      <c r="F5" s="39">
        <v>5.3</v>
      </c>
      <c r="G5" s="39">
        <f>SUM(F5*100/F15)</f>
        <v>4.070660522273425</v>
      </c>
      <c r="H5" s="39">
        <v>123</v>
      </c>
    </row>
    <row r="6" spans="2:8" s="27" customFormat="1" ht="25.5">
      <c r="B6" s="38" t="s">
        <v>5</v>
      </c>
      <c r="C6" s="39">
        <v>76.1</v>
      </c>
      <c r="D6" s="39">
        <f>SUM(C6*100/C15)</f>
        <v>18.071716931845163</v>
      </c>
      <c r="E6" s="39">
        <v>91.1</v>
      </c>
      <c r="F6" s="39">
        <v>2.8</v>
      </c>
      <c r="G6" s="39">
        <f>SUM(F6*100/F15)</f>
        <v>2.150537634408602</v>
      </c>
      <c r="H6" s="39">
        <v>21</v>
      </c>
    </row>
    <row r="7" spans="2:9" ht="12.75">
      <c r="B7" s="1" t="s">
        <v>6</v>
      </c>
      <c r="C7" s="2">
        <v>83.2</v>
      </c>
      <c r="D7" s="2">
        <f>C7*100/C15</f>
        <v>19.757777250059366</v>
      </c>
      <c r="E7" s="2">
        <v>105.7</v>
      </c>
      <c r="F7" s="2">
        <v>18.8</v>
      </c>
      <c r="G7" s="2">
        <f>F7*100/F15</f>
        <v>14.43932411674347</v>
      </c>
      <c r="H7" s="2">
        <v>128</v>
      </c>
      <c r="I7" s="5"/>
    </row>
    <row r="8" spans="2:9" ht="15" customHeight="1">
      <c r="B8" s="1" t="s">
        <v>7</v>
      </c>
      <c r="C8" s="2">
        <v>5.5</v>
      </c>
      <c r="D8" s="2">
        <f>C8*100/C15</f>
        <v>1.3061030634053667</v>
      </c>
      <c r="E8" s="2">
        <v>785.7</v>
      </c>
      <c r="F8" s="2">
        <v>2.8</v>
      </c>
      <c r="G8" s="23">
        <f>F8*100/F15</f>
        <v>2.150537634408602</v>
      </c>
      <c r="H8" s="2">
        <v>100</v>
      </c>
      <c r="I8" s="5"/>
    </row>
    <row r="9" spans="2:8" s="27" customFormat="1" ht="15" customHeight="1">
      <c r="B9" s="38" t="s">
        <v>64</v>
      </c>
      <c r="C9" s="39">
        <v>18</v>
      </c>
      <c r="D9" s="39">
        <f>C9*100/C15</f>
        <v>4.274519116599382</v>
      </c>
      <c r="E9" s="39">
        <v>74.7</v>
      </c>
      <c r="F9" s="39">
        <v>5.4</v>
      </c>
      <c r="G9" s="47"/>
      <c r="H9" s="39">
        <v>50</v>
      </c>
    </row>
    <row r="10" spans="2:9" ht="25.5">
      <c r="B10" s="1" t="s">
        <v>8</v>
      </c>
      <c r="C10" s="2">
        <v>37.2</v>
      </c>
      <c r="D10" s="2">
        <f>C10*100/C15</f>
        <v>8.834006174305392</v>
      </c>
      <c r="E10" s="2" t="s">
        <v>61</v>
      </c>
      <c r="F10" s="2">
        <v>0.2</v>
      </c>
      <c r="G10" s="23">
        <f>SUM(F10*100/F15)</f>
        <v>0.15360983102918585</v>
      </c>
      <c r="H10" s="23" t="s">
        <v>60</v>
      </c>
      <c r="I10" s="5"/>
    </row>
    <row r="11" spans="2:9" ht="25.5">
      <c r="B11" s="12" t="s">
        <v>9</v>
      </c>
      <c r="C11" s="14">
        <f>SUM(C5:C10)</f>
        <v>239.3</v>
      </c>
      <c r="D11" s="14">
        <f>SUM(D5:D10)</f>
        <v>56.82735692234623</v>
      </c>
      <c r="E11" s="14">
        <v>100.5</v>
      </c>
      <c r="F11" s="14">
        <f>SUM(F5:F10)</f>
        <v>35.300000000000004</v>
      </c>
      <c r="G11" s="14">
        <f>F11*100/F15</f>
        <v>27.112135176651307</v>
      </c>
      <c r="H11" s="14">
        <v>81</v>
      </c>
      <c r="I11" s="5"/>
    </row>
    <row r="12" spans="2:9" ht="50.25" customHeight="1">
      <c r="B12" s="1" t="s">
        <v>10</v>
      </c>
      <c r="C12" s="52">
        <v>169</v>
      </c>
      <c r="D12" s="2">
        <v>34</v>
      </c>
      <c r="E12" s="2">
        <v>115.9</v>
      </c>
      <c r="F12" s="26">
        <v>94.9</v>
      </c>
      <c r="G12" s="2">
        <f>F12*100/F15</f>
        <v>72.88786482334868</v>
      </c>
      <c r="H12" s="2">
        <v>108</v>
      </c>
      <c r="I12" s="5"/>
    </row>
    <row r="13" spans="2:9" ht="51">
      <c r="B13" s="1" t="s">
        <v>63</v>
      </c>
      <c r="C13" s="52">
        <v>12.8</v>
      </c>
      <c r="D13" s="2">
        <v>9.2</v>
      </c>
      <c r="E13" s="23">
        <v>0</v>
      </c>
      <c r="F13" s="23">
        <v>0</v>
      </c>
      <c r="G13" s="2">
        <v>0</v>
      </c>
      <c r="H13" s="2">
        <v>0</v>
      </c>
      <c r="I13" s="5"/>
    </row>
    <row r="14" spans="2:9" ht="25.5">
      <c r="B14" s="12" t="s">
        <v>11</v>
      </c>
      <c r="C14" s="14">
        <f>SUM(C12:C13)</f>
        <v>181.8</v>
      </c>
      <c r="D14" s="14">
        <f>SUM(D12:D13)</f>
        <v>43.2</v>
      </c>
      <c r="E14" s="14">
        <v>112.9</v>
      </c>
      <c r="F14" s="14">
        <f>SUM(F12:F13)</f>
        <v>94.9</v>
      </c>
      <c r="G14" s="14">
        <f>F14*100/F15</f>
        <v>72.88786482334868</v>
      </c>
      <c r="H14" s="14">
        <v>108</v>
      </c>
      <c r="I14" s="5"/>
    </row>
    <row r="15" spans="2:11" ht="28.5" customHeight="1">
      <c r="B15" s="12" t="s">
        <v>12</v>
      </c>
      <c r="C15" s="14">
        <f>SUM(C14,C11)</f>
        <v>421.1</v>
      </c>
      <c r="D15" s="14">
        <f>D14+D11</f>
        <v>100.02735692234623</v>
      </c>
      <c r="E15" s="14">
        <v>105.5</v>
      </c>
      <c r="F15" s="14">
        <f>SUM(F14+F11)</f>
        <v>130.20000000000002</v>
      </c>
      <c r="G15" s="14">
        <f>SUM(G11+G14)</f>
        <v>99.99999999999999</v>
      </c>
      <c r="H15" s="14">
        <v>99</v>
      </c>
      <c r="I15" s="5"/>
      <c r="K15" s="21"/>
    </row>
    <row r="16" spans="8:9" ht="12.75">
      <c r="H16" s="6"/>
      <c r="I16" s="5"/>
    </row>
    <row r="17" spans="7:9" ht="25.5" customHeight="1">
      <c r="G17" s="56" t="s">
        <v>14</v>
      </c>
      <c r="H17" s="56"/>
      <c r="I17" s="5"/>
    </row>
    <row r="18" spans="2:8" s="27" customFormat="1" ht="14.25" customHeight="1">
      <c r="B18" s="57" t="s">
        <v>67</v>
      </c>
      <c r="C18" s="57"/>
      <c r="D18" s="57"/>
      <c r="E18" s="57"/>
      <c r="F18" s="57"/>
      <c r="G18" s="57"/>
      <c r="H18" s="57"/>
    </row>
    <row r="19" spans="2:13" s="27" customFormat="1" ht="12.75">
      <c r="B19" s="28"/>
      <c r="C19" s="58" t="s">
        <v>1</v>
      </c>
      <c r="D19" s="57"/>
      <c r="E19" s="57"/>
      <c r="F19" s="57" t="s">
        <v>3</v>
      </c>
      <c r="G19" s="57"/>
      <c r="H19" s="57"/>
      <c r="J19" s="30"/>
      <c r="K19" s="31"/>
      <c r="L19" s="30"/>
      <c r="M19" s="30"/>
    </row>
    <row r="20" spans="2:13" s="27" customFormat="1" ht="76.5">
      <c r="B20" s="32" t="s">
        <v>2</v>
      </c>
      <c r="C20" s="33" t="s">
        <v>57</v>
      </c>
      <c r="D20" s="34" t="s">
        <v>0</v>
      </c>
      <c r="E20" s="35" t="s">
        <v>56</v>
      </c>
      <c r="F20" s="33" t="s">
        <v>57</v>
      </c>
      <c r="G20" s="34" t="s">
        <v>0</v>
      </c>
      <c r="H20" s="35" t="s">
        <v>56</v>
      </c>
      <c r="J20" s="36"/>
      <c r="K20" s="31"/>
      <c r="L20" s="37"/>
      <c r="M20" s="36"/>
    </row>
    <row r="21" spans="2:13" s="27" customFormat="1" ht="25.5">
      <c r="B21" s="38" t="s">
        <v>15</v>
      </c>
      <c r="C21" s="29">
        <v>74</v>
      </c>
      <c r="D21" s="39">
        <f>C21*100/C28</f>
        <v>77.56813417190776</v>
      </c>
      <c r="E21" s="39">
        <v>104.5</v>
      </c>
      <c r="F21" s="29">
        <v>2.3</v>
      </c>
      <c r="G21" s="39">
        <f>F21*100/F28</f>
        <v>28.39506172839506</v>
      </c>
      <c r="H21" s="39">
        <v>143</v>
      </c>
      <c r="J21" s="40"/>
      <c r="K21" s="40"/>
      <c r="L21" s="41"/>
      <c r="M21" s="40"/>
    </row>
    <row r="22" spans="2:13" s="27" customFormat="1" ht="12.75">
      <c r="B22" s="38" t="s">
        <v>16</v>
      </c>
      <c r="C22" s="29">
        <v>2.1</v>
      </c>
      <c r="D22" s="39">
        <f>C22*100/C28</f>
        <v>2.2012578616352205</v>
      </c>
      <c r="E22" s="39">
        <v>16.7</v>
      </c>
      <c r="F22" s="29">
        <v>0.5</v>
      </c>
      <c r="G22" s="39">
        <f>F22*100/F28</f>
        <v>6.172839506172839</v>
      </c>
      <c r="H22" s="39">
        <v>4.5</v>
      </c>
      <c r="J22" s="40"/>
      <c r="K22" s="40"/>
      <c r="L22" s="41"/>
      <c r="M22" s="40"/>
    </row>
    <row r="23" spans="2:13" s="53" customFormat="1" ht="25.5">
      <c r="B23" s="42" t="s">
        <v>17</v>
      </c>
      <c r="C23" s="43">
        <f>SUM(C21:C22)</f>
        <v>76.1</v>
      </c>
      <c r="D23" s="44">
        <f>C23*100/C28</f>
        <v>79.76939203354297</v>
      </c>
      <c r="E23" s="44">
        <v>91.2</v>
      </c>
      <c r="F23" s="43">
        <v>2.8</v>
      </c>
      <c r="G23" s="44">
        <f>F23*100/F28</f>
        <v>34.567901234567906</v>
      </c>
      <c r="H23" s="44">
        <v>21</v>
      </c>
      <c r="J23" s="45"/>
      <c r="K23" s="45"/>
      <c r="L23" s="46"/>
      <c r="M23" s="45"/>
    </row>
    <row r="24" spans="2:13" s="27" customFormat="1" ht="38.25">
      <c r="B24" s="38" t="s">
        <v>18</v>
      </c>
      <c r="C24" s="29">
        <v>15.5</v>
      </c>
      <c r="D24" s="39">
        <f>C24*100/C28</f>
        <v>16.247379454926627</v>
      </c>
      <c r="E24" s="39">
        <v>70.8</v>
      </c>
      <c r="F24" s="29">
        <v>5.3</v>
      </c>
      <c r="G24" s="39">
        <f>F24*100/F28</f>
        <v>65.4320987654321</v>
      </c>
      <c r="H24" s="39">
        <v>123</v>
      </c>
      <c r="J24" s="40"/>
      <c r="K24" s="40"/>
      <c r="L24" s="41"/>
      <c r="M24" s="40"/>
    </row>
    <row r="25" spans="2:13" s="27" customFormat="1" ht="50.25" customHeight="1">
      <c r="B25" s="38" t="s">
        <v>19</v>
      </c>
      <c r="C25" s="29">
        <v>3.6</v>
      </c>
      <c r="D25" s="47">
        <f>C25*100/C28</f>
        <v>3.773584905660378</v>
      </c>
      <c r="E25" s="47">
        <v>0</v>
      </c>
      <c r="F25" s="39">
        <v>0</v>
      </c>
      <c r="G25" s="39">
        <f>F25*100/F28</f>
        <v>0</v>
      </c>
      <c r="H25" s="39">
        <v>0</v>
      </c>
      <c r="J25" s="40"/>
      <c r="K25" s="40"/>
      <c r="L25" s="41"/>
      <c r="M25" s="40"/>
    </row>
    <row r="26" spans="2:13" s="27" customFormat="1" ht="12.75">
      <c r="B26" s="48" t="s">
        <v>20</v>
      </c>
      <c r="C26" s="29">
        <v>0.2</v>
      </c>
      <c r="D26" s="47">
        <f>C26*100/C28</f>
        <v>0.20964360587002098</v>
      </c>
      <c r="E26" s="39">
        <v>200</v>
      </c>
      <c r="F26" s="39">
        <v>0</v>
      </c>
      <c r="G26" s="39">
        <f>F26*100/F28</f>
        <v>0</v>
      </c>
      <c r="H26" s="39">
        <v>0</v>
      </c>
      <c r="J26" s="40"/>
      <c r="K26" s="40"/>
      <c r="L26" s="41"/>
      <c r="M26" s="40"/>
    </row>
    <row r="27" spans="2:13" s="53" customFormat="1" ht="12.75">
      <c r="B27" s="42" t="s">
        <v>21</v>
      </c>
      <c r="C27" s="43">
        <f>SUM(C24:C26)</f>
        <v>19.3</v>
      </c>
      <c r="D27" s="44">
        <f>C27*100/C28</f>
        <v>20.230607966457026</v>
      </c>
      <c r="E27" s="44">
        <v>86.2</v>
      </c>
      <c r="F27" s="43">
        <f>SUM(F24:F26)</f>
        <v>5.3</v>
      </c>
      <c r="G27" s="44">
        <f>F27*100/F28</f>
        <v>65.4320987654321</v>
      </c>
      <c r="H27" s="44">
        <v>0</v>
      </c>
      <c r="J27" s="45"/>
      <c r="K27" s="45"/>
      <c r="L27" s="46"/>
      <c r="M27" s="45"/>
    </row>
    <row r="28" spans="2:13" s="27" customFormat="1" ht="25.5">
      <c r="B28" s="42" t="s">
        <v>22</v>
      </c>
      <c r="C28" s="44">
        <f>SUM(C27,C23)</f>
        <v>95.39999999999999</v>
      </c>
      <c r="D28" s="44">
        <f>SUM(D27+D23)</f>
        <v>100</v>
      </c>
      <c r="E28" s="44">
        <v>90.2</v>
      </c>
      <c r="F28" s="43">
        <f>SUM(F27,F23)</f>
        <v>8.1</v>
      </c>
      <c r="G28" s="44">
        <f>SUM(G27+G23)</f>
        <v>100</v>
      </c>
      <c r="H28" s="44">
        <v>47</v>
      </c>
      <c r="J28" s="45"/>
      <c r="K28" s="45"/>
      <c r="L28" s="46"/>
      <c r="M28" s="45"/>
    </row>
    <row r="29" spans="8:9" ht="15" customHeight="1">
      <c r="H29" s="6"/>
      <c r="I29" s="5"/>
    </row>
    <row r="30" spans="7:9" ht="18.75" customHeight="1">
      <c r="G30" s="56" t="s">
        <v>23</v>
      </c>
      <c r="H30" s="56"/>
      <c r="I30" s="5"/>
    </row>
    <row r="31" spans="2:8" s="27" customFormat="1" ht="13.5" customHeight="1">
      <c r="B31" s="57" t="s">
        <v>68</v>
      </c>
      <c r="C31" s="57"/>
      <c r="D31" s="57"/>
      <c r="E31" s="57"/>
      <c r="F31" s="57"/>
      <c r="G31" s="57"/>
      <c r="H31" s="57"/>
    </row>
    <row r="32" spans="2:8" s="27" customFormat="1" ht="12.75">
      <c r="B32" s="28"/>
      <c r="C32" s="58" t="s">
        <v>1</v>
      </c>
      <c r="D32" s="57"/>
      <c r="E32" s="57"/>
      <c r="F32" s="57" t="s">
        <v>3</v>
      </c>
      <c r="G32" s="57"/>
      <c r="H32" s="57"/>
    </row>
    <row r="33" spans="2:8" s="27" customFormat="1" ht="76.5">
      <c r="B33" s="32" t="s">
        <v>2</v>
      </c>
      <c r="C33" s="33" t="s">
        <v>48</v>
      </c>
      <c r="D33" s="34" t="s">
        <v>0</v>
      </c>
      <c r="E33" s="35" t="s">
        <v>56</v>
      </c>
      <c r="F33" s="33" t="s">
        <v>48</v>
      </c>
      <c r="G33" s="34" t="s">
        <v>0</v>
      </c>
      <c r="H33" s="35" t="s">
        <v>56</v>
      </c>
    </row>
    <row r="34" spans="2:8" s="27" customFormat="1" ht="25.5">
      <c r="B34" s="38" t="s">
        <v>24</v>
      </c>
      <c r="C34" s="49">
        <v>22584</v>
      </c>
      <c r="D34" s="39">
        <f>C34*100/C41</f>
        <v>27.13151287257175</v>
      </c>
      <c r="E34" s="47">
        <v>94</v>
      </c>
      <c r="F34" s="49">
        <v>5543</v>
      </c>
      <c r="G34" s="39">
        <f>SUM(F34*100/F41)</f>
        <v>36.28092682288258</v>
      </c>
      <c r="H34" s="47">
        <v>69</v>
      </c>
    </row>
    <row r="35" spans="2:8" s="27" customFormat="1" ht="12.75">
      <c r="B35" s="38" t="s">
        <v>25</v>
      </c>
      <c r="C35" s="29">
        <v>0</v>
      </c>
      <c r="D35" s="39">
        <v>0</v>
      </c>
      <c r="E35" s="47">
        <v>0</v>
      </c>
      <c r="F35" s="29">
        <v>0</v>
      </c>
      <c r="G35" s="39">
        <v>0</v>
      </c>
      <c r="H35" s="47">
        <v>0</v>
      </c>
    </row>
    <row r="36" spans="2:8" s="27" customFormat="1" ht="12.75">
      <c r="B36" s="38" t="s">
        <v>29</v>
      </c>
      <c r="C36" s="29">
        <v>0</v>
      </c>
      <c r="D36" s="39">
        <v>0</v>
      </c>
      <c r="E36" s="47">
        <v>0</v>
      </c>
      <c r="F36" s="29">
        <v>0</v>
      </c>
      <c r="G36" s="39">
        <v>0</v>
      </c>
      <c r="H36" s="47">
        <v>0</v>
      </c>
    </row>
    <row r="37" spans="2:8" s="27" customFormat="1" ht="12.75">
      <c r="B37" s="38" t="s">
        <v>30</v>
      </c>
      <c r="C37" s="29">
        <v>0</v>
      </c>
      <c r="D37" s="39">
        <v>0</v>
      </c>
      <c r="E37" s="47">
        <v>0</v>
      </c>
      <c r="F37" s="29">
        <v>0</v>
      </c>
      <c r="G37" s="39">
        <v>0</v>
      </c>
      <c r="H37" s="47">
        <v>0</v>
      </c>
    </row>
    <row r="38" spans="2:8" s="27" customFormat="1" ht="12.75">
      <c r="B38" s="38" t="s">
        <v>26</v>
      </c>
      <c r="C38" s="49">
        <v>5427</v>
      </c>
      <c r="D38" s="39">
        <f>C38*100/C41</f>
        <v>6.519780391403068</v>
      </c>
      <c r="E38" s="47">
        <v>105</v>
      </c>
      <c r="F38" s="29">
        <v>23</v>
      </c>
      <c r="G38" s="39">
        <f>SUM(F38*100/F41)</f>
        <v>0.15054326482523891</v>
      </c>
      <c r="H38" s="47">
        <v>50</v>
      </c>
    </row>
    <row r="39" spans="2:8" s="27" customFormat="1" ht="12.75">
      <c r="B39" s="48" t="s">
        <v>27</v>
      </c>
      <c r="C39" s="49">
        <v>9915</v>
      </c>
      <c r="D39" s="39">
        <f>C39*100/C41</f>
        <v>11.911483799661216</v>
      </c>
      <c r="E39" s="47">
        <v>51</v>
      </c>
      <c r="F39" s="49">
        <v>9190</v>
      </c>
      <c r="G39" s="39">
        <f>SUM(F39*100/F41)</f>
        <v>60.15185233669328</v>
      </c>
      <c r="H39" s="47">
        <v>0</v>
      </c>
    </row>
    <row r="40" spans="2:8" s="27" customFormat="1" ht="25.5">
      <c r="B40" s="38" t="s">
        <v>28</v>
      </c>
      <c r="C40" s="49">
        <v>45313</v>
      </c>
      <c r="D40" s="39">
        <f>C40*100/C41</f>
        <v>54.437222936363966</v>
      </c>
      <c r="E40" s="47">
        <v>0</v>
      </c>
      <c r="F40" s="29">
        <v>522</v>
      </c>
      <c r="G40" s="39">
        <f>SUM(F40*100/F41)</f>
        <v>3.4166775755989005</v>
      </c>
      <c r="H40" s="47">
        <v>0</v>
      </c>
    </row>
    <row r="41" spans="2:8" s="27" customFormat="1" ht="25.5">
      <c r="B41" s="42" t="s">
        <v>31</v>
      </c>
      <c r="C41" s="43">
        <f>SUM(C34:C40)</f>
        <v>83239</v>
      </c>
      <c r="D41" s="44">
        <f>SUM(D34:D40)</f>
        <v>100</v>
      </c>
      <c r="E41" s="44">
        <v>106</v>
      </c>
      <c r="F41" s="43">
        <f>SUM(F34:F40)</f>
        <v>15278</v>
      </c>
      <c r="G41" s="44">
        <f>SUM(G34:G40)</f>
        <v>100</v>
      </c>
      <c r="H41" s="44">
        <v>120</v>
      </c>
    </row>
    <row r="42" spans="3:8" s="27" customFormat="1" ht="5.25" customHeight="1">
      <c r="C42" s="51"/>
      <c r="D42" s="51"/>
      <c r="E42" s="51"/>
      <c r="H42" s="51"/>
    </row>
    <row r="43" spans="3:8" s="27" customFormat="1" ht="12" customHeight="1">
      <c r="C43" s="51"/>
      <c r="D43" s="51"/>
      <c r="E43" s="51"/>
      <c r="G43" s="59" t="s">
        <v>32</v>
      </c>
      <c r="H43" s="59"/>
    </row>
    <row r="44" spans="2:8" s="27" customFormat="1" ht="12.75">
      <c r="B44" s="57" t="s">
        <v>69</v>
      </c>
      <c r="C44" s="57"/>
      <c r="D44" s="57"/>
      <c r="E44" s="57"/>
      <c r="F44" s="57"/>
      <c r="G44" s="57"/>
      <c r="H44" s="57"/>
    </row>
    <row r="45" spans="2:8" s="27" customFormat="1" ht="12.75">
      <c r="B45" s="28"/>
      <c r="C45" s="58" t="s">
        <v>1</v>
      </c>
      <c r="D45" s="57"/>
      <c r="E45" s="57"/>
      <c r="F45" s="57" t="s">
        <v>3</v>
      </c>
      <c r="G45" s="57"/>
      <c r="H45" s="57"/>
    </row>
    <row r="46" spans="2:8" s="27" customFormat="1" ht="63" customHeight="1">
      <c r="B46" s="32" t="s">
        <v>2</v>
      </c>
      <c r="C46" s="33" t="s">
        <v>48</v>
      </c>
      <c r="D46" s="34" t="s">
        <v>0</v>
      </c>
      <c r="E46" s="35" t="s">
        <v>56</v>
      </c>
      <c r="F46" s="33" t="s">
        <v>48</v>
      </c>
      <c r="G46" s="34" t="s">
        <v>0</v>
      </c>
      <c r="H46" s="35" t="s">
        <v>56</v>
      </c>
    </row>
    <row r="47" spans="2:8" s="27" customFormat="1" ht="51">
      <c r="B47" s="38" t="s">
        <v>33</v>
      </c>
      <c r="C47" s="49">
        <v>406</v>
      </c>
      <c r="D47" s="47">
        <f>C47*100/C56</f>
        <v>7.320591417237649</v>
      </c>
      <c r="E47" s="47">
        <v>54</v>
      </c>
      <c r="F47" s="47">
        <v>1222</v>
      </c>
      <c r="G47" s="47">
        <f>F47*100/F56</f>
        <v>42.80210157618214</v>
      </c>
      <c r="H47" s="47">
        <v>270</v>
      </c>
    </row>
    <row r="48" spans="2:8" s="27" customFormat="1" ht="38.25">
      <c r="B48" s="38" t="s">
        <v>35</v>
      </c>
      <c r="C48" s="29">
        <v>154</v>
      </c>
      <c r="D48" s="47">
        <f>C48*100/C56</f>
        <v>2.7767760548142806</v>
      </c>
      <c r="E48" s="47">
        <v>164</v>
      </c>
      <c r="F48" s="47">
        <v>0</v>
      </c>
      <c r="G48" s="47">
        <f>F48*100/F56</f>
        <v>0</v>
      </c>
      <c r="H48" s="47">
        <v>0</v>
      </c>
    </row>
    <row r="49" spans="2:8" s="27" customFormat="1" ht="40.5" customHeight="1">
      <c r="B49" s="38" t="s">
        <v>34</v>
      </c>
      <c r="C49" s="29">
        <v>252</v>
      </c>
      <c r="D49" s="47">
        <v>16</v>
      </c>
      <c r="E49" s="47">
        <v>38</v>
      </c>
      <c r="F49" s="47">
        <v>1222</v>
      </c>
      <c r="G49" s="47">
        <f>F49*100/F56</f>
        <v>42.80210157618214</v>
      </c>
      <c r="H49" s="47">
        <v>273</v>
      </c>
    </row>
    <row r="50" spans="2:8" s="27" customFormat="1" ht="38.25">
      <c r="B50" s="38" t="s">
        <v>36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</row>
    <row r="51" spans="2:8" s="27" customFormat="1" ht="25.5">
      <c r="B51" s="38" t="s">
        <v>37</v>
      </c>
      <c r="C51" s="29">
        <v>5</v>
      </c>
      <c r="D51" s="47">
        <f>C51*100/16920</f>
        <v>0.02955082742316785</v>
      </c>
      <c r="E51" s="47">
        <v>0</v>
      </c>
      <c r="F51" s="47">
        <v>0</v>
      </c>
      <c r="G51" s="47">
        <v>0</v>
      </c>
      <c r="H51" s="47">
        <v>0</v>
      </c>
    </row>
    <row r="52" spans="2:8" s="27" customFormat="1" ht="25.5">
      <c r="B52" s="38" t="s">
        <v>38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</row>
    <row r="53" spans="2:8" s="27" customFormat="1" ht="38.25">
      <c r="B53" s="38" t="s">
        <v>39</v>
      </c>
      <c r="C53" s="29">
        <v>182</v>
      </c>
      <c r="D53" s="47">
        <f>C53*100/16920</f>
        <v>1.0756501182033098</v>
      </c>
      <c r="E53" s="47">
        <v>26</v>
      </c>
      <c r="F53" s="47">
        <v>0</v>
      </c>
      <c r="G53" s="47">
        <v>0</v>
      </c>
      <c r="H53" s="47">
        <v>0</v>
      </c>
    </row>
    <row r="54" spans="2:8" s="27" customFormat="1" ht="39" customHeight="1">
      <c r="B54" s="38" t="s">
        <v>40</v>
      </c>
      <c r="C54" s="29">
        <v>368</v>
      </c>
      <c r="D54" s="47">
        <f>C54*100/16920</f>
        <v>2.1749408983451537</v>
      </c>
      <c r="E54" s="47">
        <v>256</v>
      </c>
      <c r="F54" s="47">
        <v>0</v>
      </c>
      <c r="G54" s="47">
        <f>F54*100/F56</f>
        <v>0</v>
      </c>
      <c r="H54" s="47">
        <v>0</v>
      </c>
    </row>
    <row r="55" spans="2:8" s="27" customFormat="1" ht="12.75">
      <c r="B55" s="48" t="s">
        <v>41</v>
      </c>
      <c r="C55" s="49">
        <v>4179</v>
      </c>
      <c r="D55" s="47">
        <v>71</v>
      </c>
      <c r="E55" s="47">
        <v>71</v>
      </c>
      <c r="F55" s="47">
        <v>1633</v>
      </c>
      <c r="G55" s="47">
        <f>F55*100/F56</f>
        <v>57.19789842381786</v>
      </c>
      <c r="H55" s="47">
        <v>108</v>
      </c>
    </row>
    <row r="56" spans="2:8" s="27" customFormat="1" ht="25.5">
      <c r="B56" s="42" t="s">
        <v>42</v>
      </c>
      <c r="C56" s="50">
        <f>SUM(C47:C55)</f>
        <v>5546</v>
      </c>
      <c r="D56" s="50">
        <f>SUM(D47:D55)</f>
        <v>100.37750931602356</v>
      </c>
      <c r="E56" s="50">
        <v>74</v>
      </c>
      <c r="F56" s="50">
        <f>SUM(F47+F50+F51+F52+F53+F54+F55)</f>
        <v>2855</v>
      </c>
      <c r="G56" s="50">
        <f>SUM(G48:G55)</f>
        <v>100</v>
      </c>
      <c r="H56" s="50">
        <v>45</v>
      </c>
    </row>
    <row r="57" spans="8:9" ht="12.75">
      <c r="H57" s="6"/>
      <c r="I57" s="5"/>
    </row>
    <row r="58" spans="7:9" ht="12.75">
      <c r="G58" s="56" t="s">
        <v>43</v>
      </c>
      <c r="H58" s="56"/>
      <c r="I58" s="5"/>
    </row>
    <row r="59" spans="2:9" ht="12.75">
      <c r="B59" s="55" t="s">
        <v>70</v>
      </c>
      <c r="C59" s="55"/>
      <c r="D59" s="55"/>
      <c r="E59" s="55"/>
      <c r="F59" s="55"/>
      <c r="G59" s="55"/>
      <c r="H59" s="55"/>
      <c r="I59" s="5"/>
    </row>
    <row r="60" spans="2:9" ht="12.75">
      <c r="B60" s="7"/>
      <c r="C60" s="54" t="s">
        <v>1</v>
      </c>
      <c r="D60" s="55"/>
      <c r="E60" s="55"/>
      <c r="F60" s="55" t="s">
        <v>3</v>
      </c>
      <c r="G60" s="55"/>
      <c r="H60" s="55"/>
      <c r="I60" s="5"/>
    </row>
    <row r="61" spans="2:9" ht="76.5">
      <c r="B61" s="8" t="s">
        <v>2</v>
      </c>
      <c r="C61" s="9" t="s">
        <v>48</v>
      </c>
      <c r="D61" s="10" t="s">
        <v>0</v>
      </c>
      <c r="E61" s="11" t="s">
        <v>56</v>
      </c>
      <c r="F61" s="9" t="s">
        <v>48</v>
      </c>
      <c r="G61" s="10" t="s">
        <v>0</v>
      </c>
      <c r="H61" s="11" t="s">
        <v>56</v>
      </c>
      <c r="I61" s="5"/>
    </row>
    <row r="62" spans="2:9" ht="25.5">
      <c r="B62" s="1" t="s">
        <v>44</v>
      </c>
      <c r="C62" s="22">
        <v>0</v>
      </c>
      <c r="D62" s="23">
        <f>C62*100/C67</f>
        <v>0</v>
      </c>
      <c r="E62" s="2">
        <v>0</v>
      </c>
      <c r="F62" s="22">
        <v>0</v>
      </c>
      <c r="G62" s="2">
        <f>F62*100/F67</f>
        <v>0</v>
      </c>
      <c r="H62" s="2">
        <v>0</v>
      </c>
      <c r="I62" s="5"/>
    </row>
    <row r="63" spans="2:9" ht="25.5">
      <c r="B63" s="1" t="s">
        <v>45</v>
      </c>
      <c r="C63" s="22">
        <v>0</v>
      </c>
      <c r="D63" s="23">
        <v>0</v>
      </c>
      <c r="E63" s="23">
        <v>0</v>
      </c>
      <c r="F63" s="22">
        <v>0</v>
      </c>
      <c r="G63" s="2">
        <v>0</v>
      </c>
      <c r="H63" s="2">
        <v>0</v>
      </c>
      <c r="I63" s="5"/>
    </row>
    <row r="64" spans="2:9" ht="51">
      <c r="B64" s="1" t="s">
        <v>46</v>
      </c>
      <c r="C64" s="22">
        <v>0</v>
      </c>
      <c r="D64" s="23">
        <f>C64*100/C67</f>
        <v>0</v>
      </c>
      <c r="E64" s="2">
        <v>0</v>
      </c>
      <c r="F64" s="22">
        <v>653</v>
      </c>
      <c r="G64" s="2">
        <f>F64*100/F67</f>
        <v>0.682875816993464</v>
      </c>
      <c r="H64" s="2">
        <v>200</v>
      </c>
      <c r="I64" s="5"/>
    </row>
    <row r="65" spans="2:9" ht="38.25">
      <c r="B65" s="1" t="s">
        <v>62</v>
      </c>
      <c r="C65" s="26">
        <v>169036</v>
      </c>
      <c r="D65" s="23">
        <f>C65*100/C67</f>
        <v>92.93309142888559</v>
      </c>
      <c r="E65" s="2">
        <v>116</v>
      </c>
      <c r="F65" s="26">
        <v>94972</v>
      </c>
      <c r="G65" s="2">
        <f>F65*100/F67</f>
        <v>99.31712418300654</v>
      </c>
      <c r="H65" s="2">
        <v>102</v>
      </c>
      <c r="I65" s="5"/>
    </row>
    <row r="66" spans="2:9" ht="51">
      <c r="B66" s="1" t="s">
        <v>63</v>
      </c>
      <c r="C66" s="26">
        <v>12854</v>
      </c>
      <c r="D66" s="23">
        <v>7</v>
      </c>
      <c r="E66" s="23">
        <v>0</v>
      </c>
      <c r="F66" s="23">
        <v>0</v>
      </c>
      <c r="G66" s="2">
        <v>0</v>
      </c>
      <c r="H66" s="2">
        <v>0</v>
      </c>
      <c r="I66" s="5"/>
    </row>
    <row r="67" spans="2:9" ht="25.5">
      <c r="B67" s="12" t="s">
        <v>11</v>
      </c>
      <c r="C67" s="24">
        <f>SUM(C62:C66)</f>
        <v>181890</v>
      </c>
      <c r="D67" s="13">
        <f>SUM(D62:D66)</f>
        <v>99.93309142888559</v>
      </c>
      <c r="E67" s="14">
        <v>113</v>
      </c>
      <c r="F67" s="24">
        <f>SUM(F62:F66)</f>
        <v>95625</v>
      </c>
      <c r="G67" s="14">
        <f>SUM(G62:G66)</f>
        <v>100</v>
      </c>
      <c r="H67" s="14">
        <v>103</v>
      </c>
      <c r="I67" s="5"/>
    </row>
    <row r="68" spans="8:9" ht="12.75">
      <c r="H68" s="6"/>
      <c r="I68" s="5"/>
    </row>
    <row r="69" spans="7:9" ht="12.75">
      <c r="G69" s="56" t="s">
        <v>47</v>
      </c>
      <c r="H69" s="56"/>
      <c r="I69" s="5"/>
    </row>
    <row r="70" spans="2:9" ht="12.75">
      <c r="B70" s="55" t="s">
        <v>59</v>
      </c>
      <c r="C70" s="55"/>
      <c r="D70" s="55"/>
      <c r="E70" s="55"/>
      <c r="F70" s="55"/>
      <c r="G70" s="55"/>
      <c r="H70" s="55"/>
      <c r="I70" s="5"/>
    </row>
    <row r="71" spans="2:9" ht="12.75">
      <c r="B71" s="7"/>
      <c r="C71" s="54" t="s">
        <v>1</v>
      </c>
      <c r="D71" s="55"/>
      <c r="E71" s="55"/>
      <c r="F71" s="55" t="s">
        <v>3</v>
      </c>
      <c r="G71" s="55"/>
      <c r="H71" s="55"/>
      <c r="I71" s="5"/>
    </row>
    <row r="72" spans="2:9" ht="76.5">
      <c r="B72" s="8" t="s">
        <v>2</v>
      </c>
      <c r="C72" s="9" t="s">
        <v>57</v>
      </c>
      <c r="D72" s="10" t="s">
        <v>0</v>
      </c>
      <c r="E72" s="11" t="s">
        <v>56</v>
      </c>
      <c r="F72" s="9" t="s">
        <v>57</v>
      </c>
      <c r="G72" s="10" t="s">
        <v>0</v>
      </c>
      <c r="H72" s="11" t="s">
        <v>56</v>
      </c>
      <c r="I72" s="5"/>
    </row>
    <row r="73" spans="2:9" ht="19.5" customHeight="1">
      <c r="B73" s="16" t="s">
        <v>54</v>
      </c>
      <c r="C73" s="17">
        <v>4600.5</v>
      </c>
      <c r="D73" s="3">
        <f>C73*100/C80</f>
        <v>64.79577464788733</v>
      </c>
      <c r="E73" s="4">
        <v>111.5</v>
      </c>
      <c r="F73" s="2">
        <v>2255.5</v>
      </c>
      <c r="G73" s="3">
        <f>F73*100/F80</f>
        <v>69.37438484251969</v>
      </c>
      <c r="H73" s="4">
        <v>121</v>
      </c>
      <c r="I73" s="5"/>
    </row>
    <row r="74" spans="2:9" ht="19.5" customHeight="1">
      <c r="B74" s="1" t="s">
        <v>50</v>
      </c>
      <c r="C74" s="2">
        <v>812.2</v>
      </c>
      <c r="D74" s="3">
        <f>C74*100/C80</f>
        <v>11.439436619718311</v>
      </c>
      <c r="E74" s="4">
        <v>79.5</v>
      </c>
      <c r="F74" s="2">
        <v>374.6</v>
      </c>
      <c r="G74" s="2">
        <f>F74*100/F80</f>
        <v>11.521899606299213</v>
      </c>
      <c r="H74" s="4">
        <v>165</v>
      </c>
      <c r="I74" s="5"/>
    </row>
    <row r="75" spans="2:9" ht="19.5" customHeight="1">
      <c r="B75" s="1" t="s">
        <v>51</v>
      </c>
      <c r="C75" s="2">
        <v>499.2</v>
      </c>
      <c r="D75" s="3">
        <f>C75*100/C80</f>
        <v>7.030985915492959</v>
      </c>
      <c r="E75" s="4">
        <v>87.8</v>
      </c>
      <c r="F75" s="2">
        <v>283.8</v>
      </c>
      <c r="G75" s="2">
        <f>F75*100/F80</f>
        <v>8.729084645669293</v>
      </c>
      <c r="H75" s="4">
        <v>143</v>
      </c>
      <c r="I75" s="5"/>
    </row>
    <row r="76" spans="2:9" ht="19.5" customHeight="1">
      <c r="B76" s="1" t="s">
        <v>65</v>
      </c>
      <c r="C76" s="2">
        <v>405.4</v>
      </c>
      <c r="D76" s="3">
        <f>C76*100/C80</f>
        <v>5.709859154929578</v>
      </c>
      <c r="E76" s="4">
        <v>117.7</v>
      </c>
      <c r="F76" s="2">
        <v>125.7</v>
      </c>
      <c r="G76" s="2">
        <f>F76*100/F80</f>
        <v>3.8662647637795278</v>
      </c>
      <c r="H76" s="4">
        <v>122</v>
      </c>
      <c r="I76" s="5"/>
    </row>
    <row r="77" spans="2:9" ht="19.5" customHeight="1">
      <c r="B77" s="1" t="s">
        <v>52</v>
      </c>
      <c r="C77" s="2">
        <v>354</v>
      </c>
      <c r="D77" s="3">
        <f>C77*100/C80</f>
        <v>4.985915492957747</v>
      </c>
      <c r="E77" s="4">
        <v>113.4</v>
      </c>
      <c r="F77" s="2">
        <v>114.6</v>
      </c>
      <c r="G77" s="2">
        <f>F77*100/F80</f>
        <v>3.5248523622047245</v>
      </c>
      <c r="H77" s="4">
        <v>132</v>
      </c>
      <c r="I77" s="5"/>
    </row>
    <row r="78" spans="2:9" ht="19.5" customHeight="1">
      <c r="B78" s="1" t="s">
        <v>53</v>
      </c>
      <c r="C78" s="2">
        <v>284.9</v>
      </c>
      <c r="D78" s="3">
        <f>C78*100/C80</f>
        <v>4.012676056338028</v>
      </c>
      <c r="E78" s="4">
        <v>193.4</v>
      </c>
      <c r="F78" s="15">
        <v>69.5</v>
      </c>
      <c r="G78" s="2">
        <f>F78*100/F80</f>
        <v>2.1376722440944884</v>
      </c>
      <c r="H78" s="4">
        <v>148</v>
      </c>
      <c r="I78" s="5"/>
    </row>
    <row r="79" spans="2:9" ht="19.5" customHeight="1">
      <c r="B79" s="1" t="s">
        <v>55</v>
      </c>
      <c r="C79" s="2">
        <v>143.8</v>
      </c>
      <c r="D79" s="3">
        <f>C79*100/C80</f>
        <v>2.0253521126760567</v>
      </c>
      <c r="E79" s="4">
        <v>62.5</v>
      </c>
      <c r="F79" s="15">
        <v>27.5</v>
      </c>
      <c r="G79" s="2">
        <f>F79*100/F80</f>
        <v>0.845841535433071</v>
      </c>
      <c r="H79" s="4">
        <v>50</v>
      </c>
      <c r="I79" s="5"/>
    </row>
    <row r="80" spans="2:9" ht="15.75" customHeight="1">
      <c r="B80" s="12" t="s">
        <v>49</v>
      </c>
      <c r="C80" s="14">
        <f>SUM(C73:C79)</f>
        <v>7099.999999999999</v>
      </c>
      <c r="D80" s="14">
        <f>SUM(D73:D79)</f>
        <v>100</v>
      </c>
      <c r="E80" s="18">
        <v>104.6</v>
      </c>
      <c r="F80" s="14">
        <f>SUM(F73:F79)</f>
        <v>3251.2</v>
      </c>
      <c r="G80" s="14">
        <f>SUM(G73:G79)</f>
        <v>100</v>
      </c>
      <c r="H80" s="18">
        <v>125</v>
      </c>
      <c r="I80" s="25"/>
    </row>
    <row r="81" spans="2:9" ht="24.75" customHeight="1">
      <c r="B81" s="19" t="s">
        <v>58</v>
      </c>
      <c r="C81" s="14">
        <v>685082.5</v>
      </c>
      <c r="D81" s="20"/>
      <c r="E81" s="14">
        <v>112.6</v>
      </c>
      <c r="F81" s="19">
        <v>300770.8</v>
      </c>
      <c r="G81" s="19"/>
      <c r="H81" s="14">
        <v>114</v>
      </c>
      <c r="I81" s="5"/>
    </row>
    <row r="82" spans="8:9" ht="12.75">
      <c r="H82" s="6"/>
      <c r="I82" s="5"/>
    </row>
    <row r="83" ht="18">
      <c r="B83" s="25" t="s">
        <v>71</v>
      </c>
    </row>
  </sheetData>
  <sheetProtection/>
  <mergeCells count="24">
    <mergeCell ref="C60:E60"/>
    <mergeCell ref="F60:H60"/>
    <mergeCell ref="G69:H69"/>
    <mergeCell ref="B70:H70"/>
    <mergeCell ref="C71:E71"/>
    <mergeCell ref="F71:H71"/>
    <mergeCell ref="G43:H43"/>
    <mergeCell ref="B44:H44"/>
    <mergeCell ref="C45:E45"/>
    <mergeCell ref="F45:H45"/>
    <mergeCell ref="G58:H58"/>
    <mergeCell ref="B59:H59"/>
    <mergeCell ref="C19:E19"/>
    <mergeCell ref="F19:H19"/>
    <mergeCell ref="G30:H30"/>
    <mergeCell ref="B31:H31"/>
    <mergeCell ref="C32:E32"/>
    <mergeCell ref="F32:H32"/>
    <mergeCell ref="C3:E3"/>
    <mergeCell ref="F3:H3"/>
    <mergeCell ref="B2:H2"/>
    <mergeCell ref="G1:H1"/>
    <mergeCell ref="G17:H17"/>
    <mergeCell ref="B18:H18"/>
  </mergeCells>
  <printOptions/>
  <pageMargins left="0.7874015748031497" right="0.3937007874015748" top="0.98425196850393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2013-12-23T12:04:34Z</cp:lastPrinted>
  <dcterms:created xsi:type="dcterms:W3CDTF">2010-12-06T06:50:49Z</dcterms:created>
  <dcterms:modified xsi:type="dcterms:W3CDTF">2014-01-16T12:55:28Z</dcterms:modified>
  <cp:category/>
  <cp:version/>
  <cp:contentType/>
  <cp:contentStatus/>
</cp:coreProperties>
</file>