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5" windowWidth="15480" windowHeight="7620" tabRatio="809"/>
  </bookViews>
  <sheets>
    <sheet name="РАИП 2014" sheetId="152" r:id="rId1"/>
  </sheets>
  <definedNames>
    <definedName name="_xlnm.Print_Titles" localSheetId="0">'РАИП 2014'!$2:$4</definedName>
  </definedNames>
  <calcPr calcId="144525"/>
</workbook>
</file>

<file path=xl/calcChain.xml><?xml version="1.0" encoding="utf-8"?>
<calcChain xmlns="http://schemas.openxmlformats.org/spreadsheetml/2006/main">
  <c r="C62" i="152" l="1"/>
  <c r="C9" i="152" l="1"/>
  <c r="C29" i="152" l="1"/>
  <c r="D71" i="152" l="1"/>
  <c r="C71" i="152"/>
  <c r="D63" i="152"/>
  <c r="C63" i="152"/>
  <c r="D57" i="152"/>
  <c r="C57" i="152"/>
  <c r="D42" i="152"/>
  <c r="C42" i="152"/>
  <c r="D11" i="152"/>
  <c r="C11" i="152"/>
  <c r="D7" i="152"/>
  <c r="C7" i="152"/>
  <c r="D5" i="152" l="1"/>
  <c r="C5" i="152"/>
  <c r="B71" i="152" l="1"/>
  <c r="B56" i="152" l="1"/>
  <c r="B42" i="152" l="1"/>
  <c r="B63" i="152"/>
  <c r="B57" i="152"/>
  <c r="B38" i="152"/>
  <c r="B25" i="152"/>
  <c r="B7" i="152"/>
  <c r="B11" i="152" l="1"/>
  <c r="B5" i="15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9" authorId="0">
      <text>
        <r>
          <rPr>
            <b/>
            <sz val="8"/>
            <color indexed="81"/>
            <rFont val="Tahoma"/>
            <charset val="1"/>
          </rPr>
          <t>Пользователь Windows:</t>
        </r>
        <r>
          <rPr>
            <sz val="8"/>
            <color indexed="81"/>
            <rFont val="Tahoma"/>
            <charset val="1"/>
          </rPr>
          <t xml:space="preserve">
Мадина подтвердила только заявки на 3,652 и 45,0</t>
        </r>
      </text>
    </comment>
    <comment ref="C75" authorId="0">
      <text>
        <r>
          <rPr>
            <b/>
            <sz val="8"/>
            <color indexed="81"/>
            <rFont val="Tahoma"/>
            <charset val="1"/>
          </rPr>
          <t>Пользователь Windows:</t>
        </r>
        <r>
          <rPr>
            <sz val="8"/>
            <color indexed="81"/>
            <rFont val="Tahoma"/>
            <charset val="1"/>
          </rPr>
          <t xml:space="preserve">
610 тысяч-аванс 2013 года </t>
        </r>
      </text>
    </comment>
  </commentList>
</comments>
</file>

<file path=xl/sharedStrings.xml><?xml version="1.0" encoding="utf-8"?>
<sst xmlns="http://schemas.openxmlformats.org/spreadsheetml/2006/main" count="90" uniqueCount="73">
  <si>
    <t xml:space="preserve">КУЛЬТУРА, КИНЕМАТОГРАФИЯ </t>
  </si>
  <si>
    <t>ФИЗИЧЕСКАЯ КУЛЬТУРА И СПОРТ</t>
  </si>
  <si>
    <t>ЗДРАВООХРАНЕНИЕ</t>
  </si>
  <si>
    <t>ВСЕГО</t>
  </si>
  <si>
    <t>в том числе:</t>
  </si>
  <si>
    <t>НАЦИОНАЛЬНАЯ ЭКОНОМИКА</t>
  </si>
  <si>
    <t>ЖИЛИЩНО-КОММУНАЛЬНОЕ ХОЗЯЙСТВО</t>
  </si>
  <si>
    <t>ОБРАЗОВАНИЕ</t>
  </si>
  <si>
    <t>Общее образование</t>
  </si>
  <si>
    <t>Культура</t>
  </si>
  <si>
    <t>Стационарная медицинская помощь</t>
  </si>
  <si>
    <t>Примечание:</t>
  </si>
  <si>
    <t>Другие вопросы в области национальной экономики</t>
  </si>
  <si>
    <t>из общего объема:</t>
  </si>
  <si>
    <t>Амбулаторная помощь</t>
  </si>
  <si>
    <t>Проектно-изыскательские работы</t>
  </si>
  <si>
    <t>Коммунальное хозяйство</t>
  </si>
  <si>
    <r>
      <t>2)</t>
    </r>
    <r>
      <rPr>
        <sz val="12"/>
        <rFont val="Times New Roman"/>
        <family val="1"/>
        <charset val="204"/>
      </rPr>
      <t xml:space="preserve"> государственный заказчик - Министерство сельского хозяйства и продовольствия РСО-Алания, заказчик - застройщик - ГКУ "Управление капитального строительства и социального обустройства села" Министерства сельского хозяйства и продовольствия РСО-Алания</t>
    </r>
  </si>
  <si>
    <t>Софинансирование ФЦП "Развитие физической культуры и спорта в Российской Федерации на 2006-2015 годы"</t>
  </si>
  <si>
    <t>тыс.рублей</t>
  </si>
  <si>
    <t>Софинансирование  ФЦП "Юг России (2008-2013 годы)"</t>
  </si>
  <si>
    <t>Массовый спорт</t>
  </si>
  <si>
    <t>Софинансирование  ФЦП "Культура России (2012-2018 годы)"</t>
  </si>
  <si>
    <r>
      <t>3)</t>
    </r>
    <r>
      <rPr>
        <sz val="12"/>
        <rFont val="Times New Roman"/>
        <family val="1"/>
        <charset val="204"/>
      </rPr>
      <t xml:space="preserve"> государственный заказчик - Министерство топлива, энергетики и жилищно-коммунального хозяйства РСО-Алания, заказчик-застройщик -ГКУ "Дирекция по реализации программ в сфере топлива, энергетики и жилищно-коммунального хозяйства" </t>
    </r>
  </si>
  <si>
    <r>
      <t>5)</t>
    </r>
    <r>
      <rPr>
        <sz val="12"/>
        <rFont val="Times New Roman"/>
        <family val="1"/>
        <charset val="204"/>
      </rPr>
      <t xml:space="preserve"> государственный заказчик - Министерство образования и науки РСО-Алания</t>
    </r>
  </si>
  <si>
    <r>
      <t>4)</t>
    </r>
    <r>
      <rPr>
        <sz val="12"/>
        <rFont val="Times New Roman"/>
        <family val="1"/>
        <charset val="204"/>
      </rPr>
      <t xml:space="preserve"> государственный заказчик - Министерство РСО-Алания по делам молодежи, физической культуры и спорта </t>
    </r>
  </si>
  <si>
    <t>Софинансирование  ФЦП "Юг России (2014-2020 годы)")</t>
  </si>
  <si>
    <r>
      <t>Головной водопровод "Родник Фаныкдон"-Беслан-Зильги-Батако-Раздзог-Заманкул Правобережного района</t>
    </r>
    <r>
      <rPr>
        <vertAlign val="superscript"/>
        <sz val="12"/>
        <rFont val="Times New Roman"/>
        <family val="1"/>
        <charset val="204"/>
      </rPr>
      <t xml:space="preserve">2) </t>
    </r>
  </si>
  <si>
    <r>
      <t>Строительство детских садов в Правобережном, Моздокском, Пригородном и Дигорском районах</t>
    </r>
    <r>
      <rPr>
        <vertAlign val="superscript"/>
        <sz val="12"/>
        <rFont val="Times New Roman"/>
        <family val="1"/>
        <charset val="204"/>
      </rPr>
      <t>5)</t>
    </r>
  </si>
  <si>
    <t>Софинансирование ФЦП "Устойчивое развитие сельских территорий на 2014-2017 годы и на период до 2020 года"</t>
  </si>
  <si>
    <t>Жилищное хозяйство</t>
  </si>
  <si>
    <r>
      <t>Строительство инфекционного корпуса на 100 коек Республиканской детской клинической больницы, г.Владикавказ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</si>
  <si>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физкультурно-оздоровительного комплекса, г.Моздок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</si>
  <si>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 Cyr"/>
        <charset val="204"/>
      </rPr>
      <t>Ре</t>
    </r>
    <r>
      <rPr>
        <sz val="12"/>
        <rFont val="Times New Roman Cyr"/>
        <family val="1"/>
        <charset val="204"/>
      </rPr>
      <t>конструкция кожно-венерологического диспансера, г.Владикавказ (дополнительные работы)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</si>
  <si>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конно-спортивного манежа Республиканской конно-спортивной школы</t>
    </r>
    <r>
      <rPr>
        <vertAlign val="superscript"/>
        <sz val="12"/>
        <rFont val="Times New Roman"/>
        <family val="1"/>
        <charset val="204"/>
      </rPr>
      <t>1)</t>
    </r>
  </si>
  <si>
    <r>
      <t>Реконструкция здания Дома Правительства Республики Северная Осетия-Алания, г.Владикавказ</t>
    </r>
    <r>
      <rPr>
        <vertAlign val="superscript"/>
        <sz val="12"/>
        <rFont val="Times New Roman"/>
        <family val="1"/>
        <charset val="204"/>
      </rPr>
      <t xml:space="preserve">1) </t>
    </r>
  </si>
  <si>
    <t>Наименование объекта</t>
  </si>
  <si>
    <r>
      <t>Реконструкция  теплоснабжения, г. Владикавказ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</t>
    </r>
  </si>
  <si>
    <r>
      <t>Газоснабжение горных населенных пунктов  Алагирского района (1 этап)</t>
    </r>
    <r>
      <rPr>
        <vertAlign val="superscript"/>
        <sz val="12"/>
        <rFont val="Times New Roman"/>
        <family val="1"/>
        <charset val="204"/>
      </rPr>
      <t>3)</t>
    </r>
  </si>
  <si>
    <r>
      <t>Газопровод - отвод от с. Калух до с. Дзинага Ирафского района</t>
    </r>
    <r>
      <rPr>
        <vertAlign val="superscript"/>
        <sz val="12"/>
        <rFont val="Times New Roman"/>
        <family val="1"/>
        <charset val="204"/>
      </rPr>
      <t>3)</t>
    </r>
  </si>
  <si>
    <r>
      <rPr>
        <b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государственный заказчик - Министерство архитектуры и строительной политики РСО - Алания, заказчик-застройщик - ГКУ "Главное строительное управление Республики Северная Осетия-Алания " </t>
    </r>
  </si>
  <si>
    <r>
      <t>Строительство Кавказского музыкально-культурного центра Валерия Гергиева, г.Владикавказ</t>
    </r>
    <r>
      <rPr>
        <vertAlign val="superscript"/>
        <sz val="12"/>
        <rFont val="Times New Roman"/>
        <family val="1"/>
        <charset val="204"/>
      </rPr>
      <t xml:space="preserve">1) </t>
    </r>
  </si>
  <si>
    <r>
      <t>Реконструкция каптажа №2 для водоснабжения населенных пунктов Пригородного района</t>
    </r>
    <r>
      <rPr>
        <vertAlign val="superscript"/>
        <sz val="12"/>
        <rFont val="Times New Roman Cyr"/>
        <charset val="204"/>
      </rPr>
      <t>2)</t>
    </r>
  </si>
  <si>
    <r>
      <t>Реконструкция детского дома "Виктория",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</si>
  <si>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 xml:space="preserve">Строительство фельдшерско-акушерского пункта без стационара, с.Дзинага Ирафского района </t>
    </r>
    <r>
      <rPr>
        <b/>
        <vertAlign val="superscript"/>
        <sz val="12"/>
        <rFont val="Times New Roman"/>
        <family val="1"/>
        <charset val="204"/>
      </rPr>
      <t>2)</t>
    </r>
  </si>
  <si>
    <r>
      <t>Строительство внешних инженерных коммуникаций ЖСК-142, 44-кв. ж/д по улице Цоколаева, г.Владикавказ</t>
    </r>
    <r>
      <rPr>
        <vertAlign val="superscript"/>
        <sz val="12"/>
        <rFont val="Times New Roman Cyr"/>
        <charset val="204"/>
      </rPr>
      <t>1)</t>
    </r>
  </si>
  <si>
    <r>
      <t>Строительство спортивной площадки в поселке Молодежный, с. Гизель</t>
    </r>
    <r>
      <rPr>
        <vertAlign val="superscript"/>
        <sz val="12"/>
        <rFont val="Times New Roman"/>
        <family val="1"/>
        <charset val="204"/>
      </rPr>
      <t>1)</t>
    </r>
  </si>
  <si>
    <t>Дошкольное образование</t>
  </si>
  <si>
    <t>Благоустройство</t>
  </si>
  <si>
    <r>
      <t xml:space="preserve">Строительство группового водопровода для водоснабжения населенных пунктов Ардонского района (1 очередь) 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</si>
  <si>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Строительство группового водопровода для водоснабжения населенных пунктов Ардонского района (2 очередь) </t>
    </r>
    <r>
      <rPr>
        <vertAlign val="superscript"/>
        <sz val="12"/>
        <rFont val="Times New Roman"/>
        <family val="1"/>
        <charset val="204"/>
      </rPr>
      <t>3)</t>
    </r>
  </si>
  <si>
    <r>
      <t>Водоснабжение пос.Восход-2 (с.Ир) Пригородного района</t>
    </r>
    <r>
      <rPr>
        <vertAlign val="superscript"/>
        <sz val="12"/>
        <rFont val="Times New Roman"/>
        <family val="1"/>
        <charset val="204"/>
      </rPr>
      <t>3)</t>
    </r>
  </si>
  <si>
    <r>
      <t>Газификация пос.Восход-2 (с.Ир) Пригородного района</t>
    </r>
    <r>
      <rPr>
        <vertAlign val="superscript"/>
        <sz val="12"/>
        <rFont val="Times New Roman"/>
        <family val="1"/>
        <charset val="204"/>
      </rPr>
      <t>3)</t>
    </r>
  </si>
  <si>
    <r>
      <t>Строительство детской площадки в поселке Молодежный, с.Гизель  Пригородного района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</si>
  <si>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 спортивного комплекса с залом 18*30 метров, с.Ногир Пригородного района</t>
    </r>
    <r>
      <rPr>
        <vertAlign val="superscript"/>
        <sz val="12"/>
        <rFont val="Times New Roman Cyr"/>
        <charset val="204"/>
      </rPr>
      <t xml:space="preserve">2) </t>
    </r>
  </si>
  <si>
    <r>
      <t>Технологическое подключение к сетям на объекте "Жилая застройка по ул.Магкаева", г.Владикавказ</t>
    </r>
    <r>
      <rPr>
        <vertAlign val="superscript"/>
        <sz val="12"/>
        <rFont val="Times New Roman Cyr"/>
        <charset val="204"/>
      </rPr>
      <t>1)</t>
    </r>
  </si>
  <si>
    <r>
      <t>Строительство дренажной системы, с.Раздзог Правобережного района</t>
    </r>
    <r>
      <rPr>
        <vertAlign val="superscript"/>
        <sz val="12"/>
        <rFont val="Times New Roman"/>
        <family val="1"/>
        <charset val="204"/>
      </rPr>
      <t>2)</t>
    </r>
  </si>
  <si>
    <r>
      <t>Реконструкция водопроводных сетей, с.Ольгинское Правобережного района (I этап)</t>
    </r>
    <r>
      <rPr>
        <vertAlign val="superscript"/>
        <sz val="12"/>
        <rFont val="Times New Roman"/>
        <family val="1"/>
        <charset val="204"/>
      </rPr>
      <t>2)</t>
    </r>
  </si>
  <si>
    <r>
      <t>Реконструкция водопроводных сетей, с. Лескен (II очередь) Ирафского района</t>
    </r>
    <r>
      <rPr>
        <vertAlign val="superscript"/>
        <sz val="12"/>
        <rFont val="Times New Roman"/>
        <family val="1"/>
        <charset val="204"/>
      </rPr>
      <t>2)</t>
    </r>
  </si>
  <si>
    <r>
      <t>Реконструкция водопроводных сетей, с.Мичурино и с.Хурикау Ардонского района</t>
    </r>
    <r>
      <rPr>
        <vertAlign val="superscript"/>
        <sz val="12"/>
        <rFont val="Times New Roman"/>
        <family val="1"/>
        <charset val="204"/>
      </rPr>
      <t>2)</t>
    </r>
  </si>
  <si>
    <r>
      <t>Реконструкция  систем электроснабжения, г.Владикавказ</t>
    </r>
    <r>
      <rPr>
        <vertAlign val="superscript"/>
        <sz val="12"/>
        <rFont val="Times New Roman"/>
        <family val="1"/>
        <charset val="204"/>
      </rPr>
      <t>3)</t>
    </r>
  </si>
  <si>
    <r>
      <t>Реконструкция детского сада, с.Дзуарикау  Алагирского района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</si>
  <si>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детского сада по ул. Димитрова,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</si>
  <si>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>Строительство детского сада на 30 мест с группами для детей с ограниченными возможностями здоровья по ул.Армянская, г.Владикавказ</t>
    </r>
    <r>
      <rPr>
        <vertAlign val="superscript"/>
        <sz val="12"/>
        <rFont val="Times New Roman"/>
        <family val="1"/>
        <charset val="204"/>
      </rPr>
      <t>5)</t>
    </r>
  </si>
  <si>
    <r>
      <t xml:space="preserve">Школа на 320 мест по ул.Горького, г.Владикавказ 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</si>
  <si>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спортивного зала, с. Суадаг Алагирского района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</si>
  <si>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футбольного поля с искусственным покрытием, г.Ардон</t>
    </r>
    <r>
      <rPr>
        <vertAlign val="superscript"/>
        <sz val="12"/>
        <rFont val="Times New Roman"/>
        <family val="1"/>
        <charset val="204"/>
      </rPr>
      <t>1)</t>
    </r>
  </si>
  <si>
    <r>
      <t>Подготовка документации для отвода земельного участка под застройку и ввода объектов в эксплуатацию (составление межевого плана, технического плана здания и технологическое присоединение к инженерным сетям)</t>
    </r>
    <r>
      <rPr>
        <b/>
        <vertAlign val="superscript"/>
        <sz val="10"/>
        <rFont val="Times New Roman Cyr"/>
        <charset val="204"/>
      </rPr>
      <t xml:space="preserve">1) </t>
    </r>
    <r>
      <rPr>
        <sz val="10"/>
        <rFont val="Times New Roman Cyr"/>
        <charset val="204"/>
      </rPr>
      <t>,</t>
    </r>
    <r>
      <rPr>
        <b/>
        <sz val="10"/>
        <rFont val="Times New Roman Cyr"/>
        <charset val="204"/>
      </rPr>
      <t xml:space="preserve"> В ТОМ ЧИСЛЕ: </t>
    </r>
    <r>
      <rPr>
        <sz val="10"/>
        <rFont val="Times New Roman Cyr"/>
        <charset val="204"/>
      </rPr>
      <t xml:space="preserve">строительство столовой на 200 мест Дома-интерната "Забота"(техприсоединение к электросетям); строителство спорткомплекса в Карджине (составление техплана-45 тыс руб.), реконструкция школы на 640 мест в Хумалаге (техинвентаризация -91,6 тыс руб.) </t>
    </r>
  </si>
  <si>
    <t>Объемы выполненных  работ на 01.04.2014</t>
  </si>
  <si>
    <t>Профинансировано на 01.04.2014</t>
  </si>
  <si>
    <t>2014 год</t>
  </si>
  <si>
    <t>Распоряжение   Правительства РСО-А № 70-ра              от 21.02.2014</t>
  </si>
  <si>
    <t>Республиканская адресная инвестиционная программа Республики Северная Осетия - Алания на 2014 год и на плановый  период 2015 и 2016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</si>
</sst>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name val="Times New Roman Cyr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vertAlign val="superscript"/>
      <sz val="10"/>
      <name val="Times New Roman Cyr"/>
      <charset val="204"/>
    </font>
    <font>
      <b/>
      <sz val="1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 Cyr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/>
    </xf>
    <xf numFmtId="165" fontId="14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8"/>
  <sheetViews>
    <sheetView tabSelected="1" workbookViewId="0">
      <pane ySplit="3720" topLeftCell="A61" activePane="bottomLeft"/>
      <selection activeCell="B5" sqref="B1:E1048576"/>
      <selection pane="bottomLeft" activeCell="D68" sqref="D68"/>
    </sheetView>
  </sheetViews>
  <sheetFormatPr defaultRowHeight="15.75" x14ac:dyDescent="0.25"/>
  <cols>
    <col min="1" max="1" width="61.7109375" style="3" bestFit="1" customWidth="1"/>
    <col min="2" max="2" width="15.7109375" style="14" customWidth="1"/>
    <col min="3" max="3" width="16.42578125" style="1" customWidth="1"/>
    <col min="4" max="4" width="21.28515625" style="1" customWidth="1"/>
    <col min="5" max="5" width="9.140625" style="1"/>
    <col min="6" max="7" width="10.140625" style="1" bestFit="1" customWidth="1"/>
    <col min="8" max="16384" width="9.140625" style="1"/>
  </cols>
  <sheetData>
    <row r="1" spans="1:4" ht="50.25" customHeight="1" x14ac:dyDescent="0.25">
      <c r="A1" s="39" t="s">
        <v>72</v>
      </c>
      <c r="B1" s="39"/>
      <c r="C1" s="39"/>
      <c r="D1" s="39"/>
    </row>
    <row r="2" spans="1:4" x14ac:dyDescent="0.25">
      <c r="A2" s="40" t="s">
        <v>19</v>
      </c>
      <c r="B2" s="40"/>
      <c r="C2" s="40"/>
      <c r="D2" s="40"/>
    </row>
    <row r="3" spans="1:4" s="5" customFormat="1" ht="60" customHeight="1" x14ac:dyDescent="0.2">
      <c r="A3" s="38" t="s">
        <v>36</v>
      </c>
      <c r="B3" s="37" t="s">
        <v>71</v>
      </c>
      <c r="C3" s="41" t="s">
        <v>68</v>
      </c>
      <c r="D3" s="41" t="s">
        <v>69</v>
      </c>
    </row>
    <row r="4" spans="1:4" s="12" customFormat="1" ht="23.25" customHeight="1" x14ac:dyDescent="0.2">
      <c r="A4" s="38"/>
      <c r="B4" s="17" t="s">
        <v>70</v>
      </c>
      <c r="C4" s="41"/>
      <c r="D4" s="41"/>
    </row>
    <row r="5" spans="1:4" x14ac:dyDescent="0.25">
      <c r="A5" s="2" t="s">
        <v>3</v>
      </c>
      <c r="B5" s="32">
        <f>B7+B11+B42+B57+B63+B71</f>
        <v>300000.00000000006</v>
      </c>
      <c r="C5" s="32">
        <f t="shared" ref="C5:D5" si="0">C7+C11+C42+C57+C63+C71</f>
        <v>67660.725539999999</v>
      </c>
      <c r="D5" s="32">
        <f t="shared" si="0"/>
        <v>45657.972999999998</v>
      </c>
    </row>
    <row r="6" spans="1:4" x14ac:dyDescent="0.25">
      <c r="A6" s="3" t="s">
        <v>13</v>
      </c>
      <c r="B6" s="25"/>
      <c r="C6" s="14"/>
    </row>
    <row r="7" spans="1:4" x14ac:dyDescent="0.25">
      <c r="A7" s="8" t="s">
        <v>5</v>
      </c>
      <c r="B7" s="32">
        <f>SUM(B9:B10)</f>
        <v>19560.537</v>
      </c>
      <c r="C7" s="32">
        <f t="shared" ref="C7:D7" si="1">SUM(C9:C10)</f>
        <v>48.651539999999997</v>
      </c>
      <c r="D7" s="32">
        <f t="shared" si="1"/>
        <v>0</v>
      </c>
    </row>
    <row r="8" spans="1:4" x14ac:dyDescent="0.25">
      <c r="A8" s="9" t="s">
        <v>12</v>
      </c>
      <c r="C8" s="14"/>
    </row>
    <row r="9" spans="1:4" ht="127.5" x14ac:dyDescent="0.25">
      <c r="A9" s="3" t="s">
        <v>67</v>
      </c>
      <c r="B9" s="18">
        <v>500</v>
      </c>
      <c r="C9" s="18">
        <f>3.65154+45</f>
        <v>48.651539999999997</v>
      </c>
      <c r="D9" s="18"/>
    </row>
    <row r="10" spans="1:4" ht="34.5" x14ac:dyDescent="0.25">
      <c r="A10" s="3" t="s">
        <v>35</v>
      </c>
      <c r="B10" s="18">
        <v>19060.537</v>
      </c>
      <c r="C10" s="14"/>
    </row>
    <row r="11" spans="1:4" x14ac:dyDescent="0.25">
      <c r="A11" s="9" t="s">
        <v>6</v>
      </c>
      <c r="B11" s="32">
        <f>SUM(B13:B41)</f>
        <v>194230.13400000002</v>
      </c>
      <c r="C11" s="32">
        <f t="shared" ref="C11:D11" si="2">SUM(C13:C41)</f>
        <v>47482.61</v>
      </c>
      <c r="D11" s="32">
        <f t="shared" si="2"/>
        <v>45657.972999999998</v>
      </c>
    </row>
    <row r="12" spans="1:4" x14ac:dyDescent="0.25">
      <c r="A12" s="2" t="s">
        <v>30</v>
      </c>
      <c r="B12" s="32"/>
      <c r="C12" s="14"/>
    </row>
    <row r="13" spans="1:4" ht="34.5" x14ac:dyDescent="0.25">
      <c r="A13" s="21" t="s">
        <v>45</v>
      </c>
      <c r="B13" s="18">
        <v>8825</v>
      </c>
      <c r="C13" s="23"/>
    </row>
    <row r="14" spans="1:4" ht="34.5" x14ac:dyDescent="0.25">
      <c r="A14" s="21" t="s">
        <v>55</v>
      </c>
      <c r="B14" s="18">
        <v>15230</v>
      </c>
      <c r="C14" s="23"/>
    </row>
    <row r="15" spans="1:4" x14ac:dyDescent="0.25">
      <c r="A15" s="2" t="s">
        <v>16</v>
      </c>
      <c r="B15" s="18"/>
      <c r="C15" s="14"/>
    </row>
    <row r="16" spans="1:4" ht="18.75" x14ac:dyDescent="0.25">
      <c r="A16" s="3" t="s">
        <v>51</v>
      </c>
      <c r="B16" s="18">
        <v>3000</v>
      </c>
      <c r="C16" s="14"/>
    </row>
    <row r="17" spans="1:7" ht="18.75" x14ac:dyDescent="0.25">
      <c r="A17" s="3" t="s">
        <v>52</v>
      </c>
      <c r="B17" s="18">
        <v>6000</v>
      </c>
      <c r="C17" s="14"/>
    </row>
    <row r="18" spans="1:7" ht="34.5" x14ac:dyDescent="0.25">
      <c r="A18" s="3" t="s">
        <v>56</v>
      </c>
      <c r="B18" s="18">
        <v>1500</v>
      </c>
      <c r="C18" s="14"/>
    </row>
    <row r="19" spans="1:7" ht="34.5" x14ac:dyDescent="0.25">
      <c r="A19" s="3" t="s">
        <v>27</v>
      </c>
      <c r="B19" s="18">
        <v>44976.6</v>
      </c>
      <c r="C19" s="19">
        <v>44976.6</v>
      </c>
      <c r="D19" s="19">
        <v>44976.6</v>
      </c>
    </row>
    <row r="20" spans="1:7" s="11" customFormat="1" ht="31.5" x14ac:dyDescent="0.25">
      <c r="A20" s="16" t="s">
        <v>29</v>
      </c>
      <c r="B20" s="18"/>
      <c r="C20" s="20"/>
    </row>
    <row r="21" spans="1:7" s="11" customFormat="1" x14ac:dyDescent="0.25">
      <c r="A21" s="10" t="s">
        <v>4</v>
      </c>
      <c r="B21" s="18"/>
      <c r="C21" s="20"/>
    </row>
    <row r="22" spans="1:7" s="11" customFormat="1" ht="34.5" x14ac:dyDescent="0.25">
      <c r="A22" s="3" t="s">
        <v>57</v>
      </c>
      <c r="B22" s="18">
        <v>5000</v>
      </c>
      <c r="C22" s="20"/>
    </row>
    <row r="23" spans="1:7" s="11" customFormat="1" x14ac:dyDescent="0.25">
      <c r="A23" s="6" t="s">
        <v>15</v>
      </c>
      <c r="B23" s="18">
        <v>2568.6460000000002</v>
      </c>
      <c r="C23" s="20"/>
    </row>
    <row r="24" spans="1:7" s="11" customFormat="1" ht="34.5" x14ac:dyDescent="0.25">
      <c r="A24" s="6" t="s">
        <v>58</v>
      </c>
      <c r="B24" s="18">
        <v>4726</v>
      </c>
      <c r="C24" s="20"/>
    </row>
    <row r="25" spans="1:7" s="11" customFormat="1" x14ac:dyDescent="0.25">
      <c r="A25" s="6" t="s">
        <v>15</v>
      </c>
      <c r="B25" s="18">
        <f>1503.106-317.064</f>
        <v>1186.0419999999999</v>
      </c>
      <c r="C25" s="20"/>
    </row>
    <row r="26" spans="1:7" s="11" customFormat="1" ht="34.5" x14ac:dyDescent="0.25">
      <c r="A26" s="3" t="s">
        <v>59</v>
      </c>
      <c r="B26" s="19">
        <v>16061</v>
      </c>
      <c r="C26" s="20"/>
    </row>
    <row r="27" spans="1:7" s="4" customFormat="1" x14ac:dyDescent="0.25">
      <c r="A27" s="16" t="s">
        <v>20</v>
      </c>
      <c r="B27" s="13"/>
      <c r="C27" s="19"/>
      <c r="D27" s="19"/>
      <c r="E27" s="19"/>
      <c r="F27" s="26"/>
      <c r="G27" s="19"/>
    </row>
    <row r="28" spans="1:7" s="3" customFormat="1" x14ac:dyDescent="0.2">
      <c r="A28" s="6" t="s">
        <v>4</v>
      </c>
      <c r="B28" s="35"/>
      <c r="C28" s="19"/>
      <c r="D28" s="19"/>
      <c r="E28" s="19"/>
      <c r="F28" s="23"/>
      <c r="G28" s="19"/>
    </row>
    <row r="29" spans="1:7" ht="34.5" x14ac:dyDescent="0.25">
      <c r="A29" s="21" t="s">
        <v>42</v>
      </c>
      <c r="B29" s="18">
        <v>681.37300000000005</v>
      </c>
      <c r="C29" s="19">
        <f>681.373+1518.627+306.01</f>
        <v>2506.0100000000002</v>
      </c>
      <c r="D29" s="18">
        <v>681.37300000000005</v>
      </c>
      <c r="E29" s="19"/>
      <c r="F29" s="14"/>
    </row>
    <row r="30" spans="1:7" ht="21.75" customHeight="1" x14ac:dyDescent="0.25">
      <c r="A30" s="16" t="s">
        <v>26</v>
      </c>
      <c r="B30" s="18"/>
      <c r="C30" s="14"/>
    </row>
    <row r="31" spans="1:7" s="11" customFormat="1" x14ac:dyDescent="0.25">
      <c r="A31" s="3" t="s">
        <v>4</v>
      </c>
      <c r="B31" s="18"/>
      <c r="C31" s="20"/>
    </row>
    <row r="32" spans="1:7" s="22" customFormat="1" ht="34.5" x14ac:dyDescent="0.25">
      <c r="A32" s="3" t="s">
        <v>39</v>
      </c>
      <c r="B32" s="18">
        <v>15000</v>
      </c>
      <c r="C32" s="27"/>
    </row>
    <row r="33" spans="1:4" s="11" customFormat="1" ht="18.75" x14ac:dyDescent="0.25">
      <c r="A33" s="3" t="s">
        <v>37</v>
      </c>
      <c r="B33" s="18">
        <v>15000</v>
      </c>
      <c r="C33" s="20"/>
    </row>
    <row r="34" spans="1:4" s="11" customFormat="1" ht="34.5" x14ac:dyDescent="0.25">
      <c r="A34" s="3" t="s">
        <v>49</v>
      </c>
      <c r="B34" s="18">
        <v>15000</v>
      </c>
      <c r="C34" s="20"/>
    </row>
    <row r="35" spans="1:4" s="11" customFormat="1" ht="34.5" x14ac:dyDescent="0.25">
      <c r="A35" s="3" t="s">
        <v>50</v>
      </c>
      <c r="B35" s="18"/>
      <c r="C35" s="20"/>
    </row>
    <row r="36" spans="1:4" s="11" customFormat="1" x14ac:dyDescent="0.25">
      <c r="A36" s="6" t="s">
        <v>15</v>
      </c>
      <c r="B36" s="18">
        <v>20000</v>
      </c>
      <c r="C36" s="20"/>
    </row>
    <row r="37" spans="1:4" s="11" customFormat="1" ht="34.5" x14ac:dyDescent="0.25">
      <c r="A37" s="3" t="s">
        <v>38</v>
      </c>
      <c r="B37" s="18"/>
      <c r="C37" s="20"/>
    </row>
    <row r="38" spans="1:4" s="11" customFormat="1" x14ac:dyDescent="0.25">
      <c r="A38" s="6" t="s">
        <v>15</v>
      </c>
      <c r="B38" s="18">
        <f>9204.555</f>
        <v>9204.5550000000003</v>
      </c>
      <c r="C38" s="20"/>
    </row>
    <row r="39" spans="1:4" s="11" customFormat="1" ht="18.75" x14ac:dyDescent="0.25">
      <c r="A39" s="3" t="s">
        <v>60</v>
      </c>
      <c r="B39" s="18">
        <v>10000</v>
      </c>
      <c r="C39" s="20"/>
    </row>
    <row r="40" spans="1:4" s="11" customFormat="1" x14ac:dyDescent="0.25">
      <c r="A40" s="2" t="s">
        <v>48</v>
      </c>
      <c r="B40" s="18"/>
      <c r="C40" s="20"/>
    </row>
    <row r="41" spans="1:4" ht="34.5" x14ac:dyDescent="0.25">
      <c r="A41" s="3" t="s">
        <v>53</v>
      </c>
      <c r="B41" s="18">
        <v>270.91800000000001</v>
      </c>
      <c r="C41" s="14"/>
    </row>
    <row r="42" spans="1:4" x14ac:dyDescent="0.25">
      <c r="A42" s="36" t="s">
        <v>7</v>
      </c>
      <c r="B42" s="33">
        <f>SUM(B44:B56)</f>
        <v>14102.641</v>
      </c>
      <c r="C42" s="33">
        <f t="shared" ref="C42:D42" si="3">SUM(C44:C56)</f>
        <v>7816.6189999999997</v>
      </c>
      <c r="D42" s="33">
        <f t="shared" si="3"/>
        <v>0</v>
      </c>
    </row>
    <row r="43" spans="1:4" s="30" customFormat="1" x14ac:dyDescent="0.2">
      <c r="A43" s="9" t="s">
        <v>47</v>
      </c>
      <c r="B43" s="34"/>
    </row>
    <row r="44" spans="1:4" ht="34.5" x14ac:dyDescent="0.25">
      <c r="A44" s="3" t="s">
        <v>61</v>
      </c>
      <c r="B44" s="18">
        <v>4000</v>
      </c>
      <c r="C44" s="14"/>
    </row>
    <row r="45" spans="1:4" s="15" customFormat="1" ht="34.5" x14ac:dyDescent="0.2">
      <c r="A45" s="6" t="s">
        <v>62</v>
      </c>
      <c r="B45" s="18"/>
      <c r="C45" s="28"/>
    </row>
    <row r="46" spans="1:4" s="15" customFormat="1" x14ac:dyDescent="0.2">
      <c r="A46" s="6" t="s">
        <v>15</v>
      </c>
      <c r="B46" s="18">
        <v>2000</v>
      </c>
      <c r="C46" s="28"/>
    </row>
    <row r="47" spans="1:4" s="15" customFormat="1" ht="50.25" x14ac:dyDescent="0.2">
      <c r="A47" s="6" t="s">
        <v>63</v>
      </c>
      <c r="B47" s="18"/>
      <c r="C47" s="28"/>
    </row>
    <row r="48" spans="1:4" s="15" customFormat="1" x14ac:dyDescent="0.2">
      <c r="A48" s="6" t="s">
        <v>15</v>
      </c>
      <c r="B48" s="18">
        <v>4000</v>
      </c>
      <c r="C48" s="28"/>
    </row>
    <row r="49" spans="1:7" s="15" customFormat="1" ht="34.5" x14ac:dyDescent="0.2">
      <c r="A49" s="6" t="s">
        <v>28</v>
      </c>
      <c r="B49" s="18"/>
      <c r="C49" s="28"/>
    </row>
    <row r="50" spans="1:7" s="15" customFormat="1" x14ac:dyDescent="0.2">
      <c r="A50" s="6" t="s">
        <v>15</v>
      </c>
      <c r="B50" s="18">
        <v>500</v>
      </c>
      <c r="C50" s="28"/>
    </row>
    <row r="51" spans="1:7" s="15" customFormat="1" ht="18.75" x14ac:dyDescent="0.2">
      <c r="A51" s="6" t="s">
        <v>43</v>
      </c>
      <c r="B51" s="18"/>
      <c r="C51" s="28"/>
    </row>
    <row r="52" spans="1:7" s="15" customFormat="1" x14ac:dyDescent="0.2">
      <c r="A52" s="6" t="s">
        <v>15</v>
      </c>
      <c r="B52" s="18">
        <v>2500</v>
      </c>
      <c r="C52" s="28"/>
    </row>
    <row r="53" spans="1:7" x14ac:dyDescent="0.25">
      <c r="A53" s="9" t="s">
        <v>8</v>
      </c>
      <c r="B53" s="18"/>
      <c r="C53" s="14"/>
    </row>
    <row r="54" spans="1:7" s="4" customFormat="1" x14ac:dyDescent="0.25">
      <c r="A54" s="16" t="s">
        <v>20</v>
      </c>
      <c r="B54" s="13"/>
      <c r="C54" s="19"/>
      <c r="D54" s="19"/>
      <c r="E54" s="19"/>
      <c r="F54" s="26"/>
      <c r="G54" s="19"/>
    </row>
    <row r="55" spans="1:7" s="3" customFormat="1" x14ac:dyDescent="0.2">
      <c r="A55" s="6" t="s">
        <v>4</v>
      </c>
      <c r="B55" s="35"/>
      <c r="C55" s="19"/>
      <c r="D55" s="19"/>
      <c r="E55" s="19"/>
      <c r="F55" s="23"/>
      <c r="G55" s="19"/>
    </row>
    <row r="56" spans="1:7" s="15" customFormat="1" ht="18.75" x14ac:dyDescent="0.2">
      <c r="A56" s="6" t="s">
        <v>64</v>
      </c>
      <c r="B56" s="18">
        <f>16775.683-11061-612.042-4000</f>
        <v>1102.6410000000005</v>
      </c>
      <c r="C56" s="28">
        <v>7816.6189999999997</v>
      </c>
      <c r="F56" s="28"/>
    </row>
    <row r="57" spans="1:7" x14ac:dyDescent="0.25">
      <c r="A57" s="36" t="s">
        <v>0</v>
      </c>
      <c r="B57" s="33">
        <f>SUM(B59:B62)</f>
        <v>33727.656999999999</v>
      </c>
      <c r="C57" s="33">
        <f t="shared" ref="C57:D57" si="4">SUM(C59:C62)</f>
        <v>7790.558</v>
      </c>
      <c r="D57" s="33">
        <f t="shared" si="4"/>
        <v>0</v>
      </c>
    </row>
    <row r="58" spans="1:7" x14ac:dyDescent="0.25">
      <c r="A58" s="9" t="s">
        <v>9</v>
      </c>
      <c r="B58" s="18"/>
      <c r="C58" s="14"/>
    </row>
    <row r="59" spans="1:7" ht="31.5" x14ac:dyDescent="0.25">
      <c r="A59" s="29" t="s">
        <v>22</v>
      </c>
      <c r="B59" s="18"/>
      <c r="C59" s="14"/>
    </row>
    <row r="60" spans="1:7" s="11" customFormat="1" x14ac:dyDescent="0.25">
      <c r="A60" s="3" t="s">
        <v>4</v>
      </c>
      <c r="B60" s="18"/>
      <c r="C60" s="20"/>
    </row>
    <row r="61" spans="1:7" ht="34.5" x14ac:dyDescent="0.25">
      <c r="A61" s="3" t="s">
        <v>41</v>
      </c>
      <c r="B61" s="18">
        <v>23616.9</v>
      </c>
      <c r="C61" s="14"/>
      <c r="D61" s="14"/>
    </row>
    <row r="62" spans="1:7" x14ac:dyDescent="0.25">
      <c r="A62" s="6" t="s">
        <v>15</v>
      </c>
      <c r="B62" s="18">
        <v>10110.757</v>
      </c>
      <c r="C62" s="31">
        <f>4394.589+3395.969</f>
        <v>7790.558</v>
      </c>
    </row>
    <row r="63" spans="1:7" x14ac:dyDescent="0.25">
      <c r="A63" s="8" t="s">
        <v>2</v>
      </c>
      <c r="B63" s="33">
        <f>SUM(B65:B70)</f>
        <v>9545</v>
      </c>
      <c r="C63" s="33">
        <f t="shared" ref="C63:D63" si="5">SUM(C65:C70)</f>
        <v>2487.9569999999999</v>
      </c>
      <c r="D63" s="33">
        <f t="shared" si="5"/>
        <v>0</v>
      </c>
    </row>
    <row r="64" spans="1:7" x14ac:dyDescent="0.25">
      <c r="A64" s="7" t="s">
        <v>10</v>
      </c>
      <c r="C64" s="14"/>
      <c r="D64" s="14"/>
    </row>
    <row r="65" spans="1:6" ht="34.5" x14ac:dyDescent="0.25">
      <c r="A65" s="21" t="s">
        <v>33</v>
      </c>
      <c r="B65" s="18">
        <v>3100</v>
      </c>
      <c r="C65" s="31">
        <v>2487.9569999999999</v>
      </c>
      <c r="D65" s="14"/>
    </row>
    <row r="66" spans="1:6" x14ac:dyDescent="0.25">
      <c r="A66" s="16" t="s">
        <v>26</v>
      </c>
      <c r="B66" s="18"/>
      <c r="C66" s="31"/>
    </row>
    <row r="67" spans="1:6" s="11" customFormat="1" x14ac:dyDescent="0.25">
      <c r="A67" s="3" t="s">
        <v>4</v>
      </c>
      <c r="B67" s="18"/>
      <c r="C67" s="31"/>
    </row>
    <row r="68" spans="1:6" s="11" customFormat="1" ht="50.25" x14ac:dyDescent="0.25">
      <c r="A68" s="6" t="s">
        <v>31</v>
      </c>
      <c r="B68" s="18">
        <v>5000</v>
      </c>
      <c r="C68" s="31"/>
    </row>
    <row r="69" spans="1:6" s="11" customFormat="1" x14ac:dyDescent="0.25">
      <c r="A69" s="9" t="s">
        <v>14</v>
      </c>
      <c r="B69" s="20"/>
      <c r="C69" s="31"/>
    </row>
    <row r="70" spans="1:6" ht="34.5" x14ac:dyDescent="0.25">
      <c r="A70" s="6" t="s">
        <v>44</v>
      </c>
      <c r="B70" s="18">
        <v>1445</v>
      </c>
      <c r="C70" s="31"/>
    </row>
    <row r="71" spans="1:6" x14ac:dyDescent="0.25">
      <c r="A71" s="36" t="s">
        <v>1</v>
      </c>
      <c r="B71" s="33">
        <f>SUM(B73:B81)</f>
        <v>28834.030999999999</v>
      </c>
      <c r="C71" s="33">
        <f t="shared" ref="C71:D71" si="6">SUM(C73:C81)</f>
        <v>2034.33</v>
      </c>
      <c r="D71" s="33">
        <f t="shared" si="6"/>
        <v>0</v>
      </c>
    </row>
    <row r="72" spans="1:6" x14ac:dyDescent="0.25">
      <c r="A72" s="9" t="s">
        <v>21</v>
      </c>
      <c r="B72" s="18"/>
      <c r="C72" s="14"/>
    </row>
    <row r="73" spans="1:6" ht="31.5" customHeight="1" x14ac:dyDescent="0.25">
      <c r="A73" s="3" t="s">
        <v>65</v>
      </c>
      <c r="B73" s="18"/>
      <c r="C73" s="14"/>
    </row>
    <row r="74" spans="1:6" x14ac:dyDescent="0.25">
      <c r="A74" s="6" t="s">
        <v>15</v>
      </c>
      <c r="B74" s="18">
        <v>300</v>
      </c>
      <c r="C74" s="14"/>
    </row>
    <row r="75" spans="1:6" ht="34.5" x14ac:dyDescent="0.25">
      <c r="A75" s="3" t="s">
        <v>66</v>
      </c>
      <c r="B75" s="18">
        <v>1424.0309999999999</v>
      </c>
      <c r="C75" s="18">
        <v>2034.33</v>
      </c>
      <c r="F75" s="14"/>
    </row>
    <row r="76" spans="1:6" ht="39.75" customHeight="1" x14ac:dyDescent="0.25">
      <c r="A76" s="3" t="s">
        <v>46</v>
      </c>
      <c r="B76" s="18">
        <v>1400</v>
      </c>
      <c r="C76" s="14"/>
    </row>
    <row r="77" spans="1:6" ht="34.5" x14ac:dyDescent="0.25">
      <c r="A77" s="21" t="s">
        <v>54</v>
      </c>
      <c r="B77" s="18">
        <v>4000</v>
      </c>
      <c r="C77" s="14"/>
    </row>
    <row r="78" spans="1:6" ht="37.5" customHeight="1" x14ac:dyDescent="0.25">
      <c r="A78" s="29" t="s">
        <v>18</v>
      </c>
      <c r="B78" s="18"/>
      <c r="C78" s="14"/>
    </row>
    <row r="79" spans="1:6" s="11" customFormat="1" x14ac:dyDescent="0.25">
      <c r="A79" s="6" t="s">
        <v>4</v>
      </c>
      <c r="B79" s="18"/>
      <c r="C79" s="20"/>
    </row>
    <row r="80" spans="1:6" ht="34.5" x14ac:dyDescent="0.25">
      <c r="A80" s="3" t="s">
        <v>34</v>
      </c>
      <c r="B80" s="18">
        <v>10000</v>
      </c>
      <c r="C80" s="14"/>
    </row>
    <row r="81" spans="1:3" s="15" customFormat="1" ht="34.5" x14ac:dyDescent="0.2">
      <c r="A81" s="3" t="s">
        <v>32</v>
      </c>
      <c r="B81" s="18">
        <v>11710</v>
      </c>
      <c r="C81" s="28"/>
    </row>
    <row r="82" spans="1:3" x14ac:dyDescent="0.25">
      <c r="A82" s="2" t="s">
        <v>11</v>
      </c>
      <c r="B82" s="24"/>
      <c r="C82" s="14"/>
    </row>
    <row r="83" spans="1:3" ht="63" x14ac:dyDescent="0.25">
      <c r="A83" s="3" t="s">
        <v>40</v>
      </c>
    </row>
    <row r="84" spans="1:3" ht="93" customHeight="1" x14ac:dyDescent="0.25">
      <c r="A84" s="2" t="s">
        <v>17</v>
      </c>
    </row>
    <row r="85" spans="1:3" ht="78.75" x14ac:dyDescent="0.25">
      <c r="A85" s="2" t="s">
        <v>23</v>
      </c>
      <c r="B85" s="18"/>
    </row>
    <row r="86" spans="1:3" ht="40.5" customHeight="1" x14ac:dyDescent="0.25">
      <c r="A86" s="2" t="s">
        <v>25</v>
      </c>
      <c r="B86" s="23"/>
    </row>
    <row r="87" spans="1:3" ht="31.5" x14ac:dyDescent="0.25">
      <c r="A87" s="2" t="s">
        <v>24</v>
      </c>
    </row>
    <row r="88" spans="1:3" x14ac:dyDescent="0.25">
      <c r="B88" s="23"/>
    </row>
  </sheetData>
  <mergeCells count="5">
    <mergeCell ref="A1:D1"/>
    <mergeCell ref="A2:D2"/>
    <mergeCell ref="C3:C4"/>
    <mergeCell ref="D3:D4"/>
    <mergeCell ref="A3:A4"/>
  </mergeCells>
  <printOptions horizontalCentered="1" gridLines="1"/>
  <pageMargins left="0.31496062992125984" right="0.31496062992125984" top="0.74803149606299213" bottom="0.35433070866141736" header="0.31496062992125984" footer="0.31496062992125984"/>
  <pageSetup paperSize="9" orientation="landscape" verticalDpi="0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РАИП 2014</vt:lpstr>
      <vt:lpstr>'РАИП 2014'!Заголовки_для_печати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2014-03-04T04:55:19Z</cp:lastPrinted>
  <dcterms:created xsi:type="dcterms:W3CDTF">2009-04-22T09:10:44Z</dcterms:created>
  <dcterms:modified xsi:type="dcterms:W3CDTF">2014-04-29T11:05:24Z</dcterms:modified>
</cp:coreProperties>
</file>